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0"/>
  <workbookPr filterPrivacy="1" codeName="ThisWorkbook"/>
  <xr:revisionPtr revIDLastSave="0" documentId="13_ncr:1_{AE62211D-6CC2-485C-81C6-2FE8BF44BDA9}" xr6:coauthVersionLast="36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Wedding Budget" sheetId="6" r:id="rId1"/>
    <sheet name="Expenses" sheetId="7" r:id="rId2"/>
    <sheet name="Calculations" sheetId="5" state="hidden" r:id="rId3"/>
  </sheets>
  <definedNames>
    <definedName name="Apparel_done">#REF!</definedName>
    <definedName name="Apparel_Total_act">#REF!</definedName>
    <definedName name="Apparel_Total_est">#REF!</definedName>
    <definedName name="Deco_Done">#REF!</definedName>
    <definedName name="Decorations_Total_act">#REF!</definedName>
    <definedName name="Decorations_Total_est">#REF!</definedName>
    <definedName name="Flowers_Done">#REF!</definedName>
    <definedName name="Flowers_Total_act">#REF!</definedName>
    <definedName name="Flowers_Total_est">#REF!</definedName>
    <definedName name="Gifts_Done">#REF!</definedName>
    <definedName name="Gifts_Total_act">#REF!</definedName>
    <definedName name="Gifts_Total_est">#REF!</definedName>
    <definedName name="Music_Done">#REF!</definedName>
    <definedName name="Music_Entertainment_Total_act">#REF!</definedName>
    <definedName name="Music_Entertainment_Total_est">#REF!</definedName>
    <definedName name="Other_Done">#REF!</definedName>
    <definedName name="Other_Expenses_Total_act">#REF!</definedName>
    <definedName name="Other_Expenses_Total_est">#REF!</definedName>
    <definedName name="Photography_Done">#REF!</definedName>
    <definedName name="Photography_Total_act">#REF!</definedName>
    <definedName name="Photography_Total_est">#REF!</definedName>
    <definedName name="_xlnm.Print_Area" localSheetId="1">Expenses!$A$1:$D$57</definedName>
    <definedName name="_xlnm.Print_Area" localSheetId="0">'Wedding Budget'!$A$1:$E$22</definedName>
    <definedName name="Printing__Stationery_Total_act">#REF!</definedName>
    <definedName name="Printing__Stationery_Total_est">#REF!</definedName>
    <definedName name="Printing_Done">#REF!</definedName>
    <definedName name="reception_done">#REF!</definedName>
    <definedName name="Reception_Total_act">#REF!</definedName>
    <definedName name="Reception_Total_est">#REF!</definedName>
    <definedName name="Travel_Done">#REF!</definedName>
    <definedName name="Travel_Transportation_Total_act">#REF!</definedName>
    <definedName name="Travel_Transportation_Total_est">#REF!</definedName>
  </definedNames>
  <calcPr calcId="191029"/>
</workbook>
</file>

<file path=xl/calcChain.xml><?xml version="1.0" encoding="utf-8"?>
<calcChain xmlns="http://schemas.openxmlformats.org/spreadsheetml/2006/main">
  <c r="A12" i="7" l="1"/>
  <c r="D57" i="7"/>
  <c r="C57" i="7"/>
  <c r="B57" i="7"/>
  <c r="A49" i="7"/>
  <c r="D47" i="7"/>
  <c r="C47" i="7"/>
  <c r="B47" i="7"/>
  <c r="A39" i="7"/>
  <c r="D38" i="7"/>
  <c r="C38" i="7"/>
  <c r="B38" i="7"/>
  <c r="A29" i="7"/>
  <c r="D27" i="7"/>
  <c r="C27" i="7"/>
  <c r="B27" i="7"/>
  <c r="A21" i="7"/>
  <c r="D19" i="7"/>
  <c r="C19" i="7"/>
  <c r="B19" i="7"/>
  <c r="D10" i="7"/>
  <c r="C10" i="7"/>
  <c r="B10" i="7"/>
  <c r="D21" i="6"/>
  <c r="C21" i="6"/>
  <c r="B21" i="6"/>
  <c r="A5" i="6"/>
  <c r="C8" i="5"/>
  <c r="D8" i="5"/>
  <c r="C9" i="5"/>
  <c r="D9" i="5"/>
  <c r="C10" i="5"/>
  <c r="D10" i="5"/>
  <c r="C11" i="5"/>
  <c r="D11" i="5"/>
  <c r="C12" i="5"/>
  <c r="D12" i="5"/>
  <c r="H12" i="5"/>
  <c r="H11" i="5"/>
  <c r="H10" i="5"/>
  <c r="H9" i="5"/>
  <c r="H8" i="5"/>
  <c r="C7" i="5"/>
  <c r="D3" i="5"/>
  <c r="D7" i="5"/>
  <c r="C4" i="5"/>
  <c r="C3" i="5"/>
  <c r="D4" i="5"/>
  <c r="C5" i="5"/>
  <c r="C6" i="5"/>
  <c r="D6" i="5"/>
  <c r="D5" i="5"/>
  <c r="H7" i="5"/>
  <c r="H3" i="5"/>
  <c r="H4" i="5"/>
  <c r="H6" i="5"/>
  <c r="D13" i="5"/>
  <c r="C13" i="5"/>
  <c r="H5" i="5"/>
  <c r="F9" i="5"/>
  <c r="E9" i="5"/>
  <c r="F12" i="5"/>
  <c r="E12" i="5"/>
  <c r="G12" i="5"/>
  <c r="F3" i="5"/>
  <c r="E3" i="5"/>
  <c r="G3" i="5"/>
  <c r="F8" i="5"/>
  <c r="E8" i="5"/>
  <c r="G8" i="5"/>
  <c r="F10" i="5"/>
  <c r="E10" i="5"/>
  <c r="G10" i="5"/>
  <c r="F4" i="5"/>
  <c r="E4" i="5"/>
  <c r="G4" i="5"/>
  <c r="F5" i="5"/>
  <c r="E5" i="5"/>
  <c r="G5" i="5"/>
  <c r="F13" i="5"/>
  <c r="F11" i="5"/>
  <c r="E11" i="5"/>
  <c r="G11" i="5"/>
  <c r="F6" i="5"/>
  <c r="E6" i="5"/>
  <c r="G6" i="5"/>
  <c r="F7" i="5"/>
  <c r="E7" i="5"/>
  <c r="G7" i="5"/>
  <c r="G9" i="5"/>
</calcChain>
</file>

<file path=xl/sharedStrings.xml><?xml version="1.0" encoding="utf-8"?>
<sst xmlns="http://schemas.openxmlformats.org/spreadsheetml/2006/main" count="100" uniqueCount="59">
  <si>
    <t>Linens</t>
  </si>
  <si>
    <t>Decorations</t>
  </si>
  <si>
    <t>Flowers</t>
  </si>
  <si>
    <t>Candles</t>
  </si>
  <si>
    <t>Lighting</t>
  </si>
  <si>
    <t>Balloons</t>
  </si>
  <si>
    <t>Gifts</t>
  </si>
  <si>
    <t>Total Expenses</t>
  </si>
  <si>
    <t>Reception</t>
  </si>
  <si>
    <t>Cake</t>
  </si>
  <si>
    <t>Invitations</t>
  </si>
  <si>
    <t>Announcements</t>
  </si>
  <si>
    <t>Programs</t>
  </si>
  <si>
    <t>Photography</t>
  </si>
  <si>
    <t>Formals</t>
  </si>
  <si>
    <t>Videography</t>
  </si>
  <si>
    <t>Apparel</t>
  </si>
  <si>
    <t>Musicians for ceremony</t>
  </si>
  <si>
    <t>Band/DJ for reception</t>
  </si>
  <si>
    <t>Extra prints</t>
  </si>
  <si>
    <t>Photo albums</t>
  </si>
  <si>
    <t>Thank-You cards</t>
  </si>
  <si>
    <t>Guest book</t>
  </si>
  <si>
    <t>Apparel Total</t>
  </si>
  <si>
    <t>Wedding Date:</t>
  </si>
  <si>
    <t>Printing</t>
  </si>
  <si>
    <t>Other</t>
  </si>
  <si>
    <t>Printing/Stationery</t>
  </si>
  <si>
    <t>Photography Total</t>
  </si>
  <si>
    <t>Reception Total</t>
  </si>
  <si>
    <t>Decorations Total</t>
  </si>
  <si>
    <t>Centerpieces</t>
  </si>
  <si>
    <t>Reception*</t>
  </si>
  <si>
    <t>Decorations*</t>
  </si>
  <si>
    <t>Printing /Stationery Total</t>
  </si>
  <si>
    <t>Music/Entertainment</t>
  </si>
  <si>
    <t>Music/Entertainment Total</t>
  </si>
  <si>
    <t>Music</t>
  </si>
  <si>
    <t>Travel</t>
  </si>
  <si>
    <t>CATEGORY</t>
  </si>
  <si>
    <t>ESTIMATED</t>
  </si>
  <si>
    <t>OVER/UNDER</t>
  </si>
  <si>
    <t>Engagement ring(s)</t>
  </si>
  <si>
    <t>Spouse-to-be 1 ring</t>
  </si>
  <si>
    <t>Spouse-to-be 1 gown/tuxedo</t>
  </si>
  <si>
    <t>Category</t>
  </si>
  <si>
    <t>Estimated</t>
  </si>
  <si>
    <t>Actual</t>
  </si>
  <si>
    <t>Over/Under</t>
  </si>
  <si>
    <t>Max</t>
  </si>
  <si>
    <t>Done</t>
  </si>
  <si>
    <t>No</t>
  </si>
  <si>
    <t>Yes</t>
  </si>
  <si>
    <t>WEDDING BUDGET</t>
  </si>
  <si>
    <t>Food &amp; Drink</t>
  </si>
  <si>
    <t>Other Expenses</t>
  </si>
  <si>
    <t>Dresses</t>
  </si>
  <si>
    <t>Lights</t>
  </si>
  <si>
    <t>Assessories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</si>
</sst>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[$-409]mmmm\ d\,\ yyyy;@"/>
  </numFmts>
  <fonts count="28">
    <font>
      <sz val="10"/>
      <name val="Constantia"/>
      <family val="2"/>
      <scheme val="minor"/>
    </font>
    <font>
      <b/>
      <sz val="10"/>
      <color theme="3"/>
      <name val="Constantia"/>
      <family val="2"/>
      <scheme val="minor"/>
    </font>
    <font>
      <sz val="10"/>
      <color theme="1"/>
      <name val="Constantia"/>
      <family val="2"/>
      <scheme val="minor"/>
    </font>
    <font>
      <i/>
      <sz val="10"/>
      <color theme="1" tint="0.24994659260841701"/>
      <name val="Constantia"/>
      <family val="2"/>
      <scheme val="major"/>
    </font>
    <font>
      <sz val="26"/>
      <color theme="3"/>
      <name val="Constantia"/>
      <family val="2"/>
      <scheme val="major"/>
    </font>
    <font>
      <b/>
      <sz val="10"/>
      <name val="Constantia"/>
      <family val="1"/>
      <charset val="238"/>
      <scheme val="minor"/>
    </font>
    <font>
      <b/>
      <sz val="11.5"/>
      <color theme="7" tint="-0.499984740745262"/>
      <name val="Constantia"/>
      <family val="2"/>
      <scheme val="minor"/>
    </font>
    <font>
      <b/>
      <i/>
      <sz val="10"/>
      <name val="Constantia"/>
      <family val="2"/>
      <scheme val="minor"/>
    </font>
    <font>
      <i/>
      <sz val="10"/>
      <name val="Constantia"/>
      <family val="2"/>
      <scheme val="minor"/>
    </font>
    <font>
      <b/>
      <sz val="12"/>
      <color theme="3"/>
      <name val="Constantia"/>
      <family val="2"/>
      <scheme val="minor"/>
    </font>
    <font>
      <sz val="10"/>
      <name val="Century Gothic"/>
      <family val="2"/>
    </font>
    <font>
      <b/>
      <sz val="10"/>
      <color theme="3"/>
      <name val="Century Gothic"/>
      <family val="2"/>
    </font>
    <font>
      <sz val="12"/>
      <color theme="8" tint="4.9989318521683403E-2"/>
      <name val="Century Gothic"/>
      <family val="2"/>
    </font>
    <font>
      <sz val="10"/>
      <color theme="8" tint="4.9989318521683403E-2"/>
      <name val="Century Gothic"/>
      <family val="2"/>
    </font>
    <font>
      <sz val="26"/>
      <color theme="8" tint="4.9989318521683403E-2"/>
      <name val="Century Gothic"/>
      <family val="2"/>
    </font>
    <font>
      <b/>
      <sz val="10"/>
      <color theme="8" tint="4.9989318521683403E-2"/>
      <name val="Century Gothic"/>
      <family val="2"/>
    </font>
    <font>
      <sz val="11"/>
      <color theme="4" tint="-0.499984740745262"/>
      <name val="Century Gothic"/>
      <family val="2"/>
    </font>
    <font>
      <sz val="12"/>
      <color theme="4" tint="-0.499984740745262"/>
      <name val="Century Gothic"/>
      <family val="2"/>
    </font>
    <font>
      <b/>
      <sz val="14"/>
      <color theme="4" tint="-0.499984740745262"/>
      <name val="Century Gothic"/>
      <family val="2"/>
    </font>
    <font>
      <sz val="14"/>
      <color theme="4" tint="-0.499984740745262"/>
      <name val="Century Gothic"/>
      <family val="2"/>
    </font>
    <font>
      <b/>
      <sz val="14"/>
      <color theme="0"/>
      <name val="Century Gothic"/>
      <family val="2"/>
    </font>
    <font>
      <sz val="11"/>
      <color theme="0"/>
      <name val="Century Gothic"/>
      <family val="2"/>
    </font>
    <font>
      <b/>
      <sz val="12"/>
      <color theme="7" tint="-0.499984740745262"/>
      <name val="Century Gothic"/>
      <family val="2"/>
    </font>
    <font>
      <b/>
      <sz val="28"/>
      <color theme="0"/>
      <name val="BCentury Gothic"/>
    </font>
    <font>
      <b/>
      <sz val="16"/>
      <color theme="4" tint="-0.499984740745262"/>
      <name val="Century Gothic"/>
      <family val="2"/>
    </font>
    <font>
      <sz val="12"/>
      <color theme="0"/>
      <name val="Century Gothic"/>
      <family val="2"/>
    </font>
    <font>
      <sz val="14"/>
      <color theme="0"/>
      <name val="Century Gothic"/>
      <family val="2"/>
    </font>
    <font>
      <b/>
      <sz val="18"/>
      <color theme="4" tint="-0.499984740745262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-0.499984740745262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theme="7" tint="-0.499984740745262"/>
      </top>
      <bottom style="thin">
        <color theme="7" tint="-0.499984740745262"/>
      </bottom>
      <diagonal/>
    </border>
    <border>
      <left/>
      <right/>
      <top/>
      <bottom style="thin">
        <color theme="3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/>
      <right style="thin">
        <color theme="4" tint="-0.499984740745262"/>
      </right>
      <top/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/>
      <bottom style="thin">
        <color theme="4" tint="-0.499984740745262"/>
      </bottom>
      <diagonal/>
    </border>
    <border>
      <left style="thin">
        <color theme="4" tint="-0.499984740745262"/>
      </left>
      <right/>
      <top/>
      <bottom style="thin">
        <color theme="4" tint="-0.499984740745262"/>
      </bottom>
      <diagonal/>
    </border>
    <border>
      <left/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/>
      <top style="thin">
        <color theme="4" tint="-0.499984740745262"/>
      </top>
      <bottom style="thin">
        <color theme="4" tint="-0.499984740745262"/>
      </bottom>
      <diagonal/>
    </border>
    <border>
      <left/>
      <right style="thin">
        <color theme="4" tint="-0.499984740745262"/>
      </right>
      <top style="thin">
        <color theme="4" tint="-0.499984740745262"/>
      </top>
      <bottom/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/>
      <diagonal/>
    </border>
    <border>
      <left style="thin">
        <color theme="4" tint="-0.499984740745262"/>
      </left>
      <right/>
      <top style="thin">
        <color theme="4" tint="-0.499984740745262"/>
      </top>
      <bottom/>
      <diagonal/>
    </border>
    <border>
      <left/>
      <right/>
      <top style="thin">
        <color theme="4" tint="-0.499984740745262"/>
      </top>
      <bottom style="thin">
        <color theme="4" tint="-0.499984740745262"/>
      </bottom>
      <diagonal/>
    </border>
  </borders>
  <cellStyleXfs count="8">
    <xf numFmtId="4" fontId="0" fillId="0" borderId="0"/>
    <xf numFmtId="0" fontId="9" fillId="6" borderId="2" applyNumberFormat="0" applyProtection="0">
      <alignment horizontal="center" vertical="center"/>
    </xf>
    <xf numFmtId="0" fontId="1" fillId="5" borderId="0" applyNumberFormat="0" applyBorder="0" applyProtection="0">
      <alignment vertical="center"/>
    </xf>
    <xf numFmtId="0" fontId="6" fillId="0" borderId="1" applyNumberFormat="0" applyProtection="0">
      <alignment horizontal="center" vertical="center"/>
    </xf>
    <xf numFmtId="0" fontId="3" fillId="0" borderId="0" applyNumberFormat="0" applyFill="0" applyBorder="0" applyAlignment="0" applyProtection="0"/>
    <xf numFmtId="0" fontId="1" fillId="4" borderId="0" applyNumberFormat="0" applyAlignment="0" applyProtection="0"/>
    <xf numFmtId="4" fontId="2" fillId="3" borderId="0" applyBorder="0" applyProtection="0">
      <alignment horizontal="right" indent="1"/>
    </xf>
    <xf numFmtId="0" fontId="4" fillId="0" borderId="0" applyNumberFormat="0" applyFill="0" applyBorder="0" applyProtection="0">
      <alignment vertical="center"/>
    </xf>
  </cellStyleXfs>
  <cellXfs count="67">
    <xf numFmtId="4" fontId="0" fillId="0" borderId="0" xfId="0"/>
    <xf numFmtId="4" fontId="7" fillId="0" borderId="0" xfId="0" applyFont="1" applyAlignment="1">
      <alignment vertical="center"/>
    </xf>
    <xf numFmtId="4" fontId="8" fillId="0" borderId="0" xfId="6" applyFont="1" applyFill="1" applyBorder="1" applyAlignment="1">
      <alignment horizontal="right" vertical="center" indent="1"/>
    </xf>
    <xf numFmtId="0" fontId="5" fillId="0" borderId="0" xfId="1" applyNumberFormat="1" applyFont="1" applyFill="1" applyBorder="1" applyAlignment="1">
      <alignment vertical="center"/>
    </xf>
    <xf numFmtId="39" fontId="5" fillId="0" borderId="0" xfId="1" applyNumberFormat="1" applyFont="1" applyFill="1" applyBorder="1" applyAlignment="1">
      <alignment vertical="center"/>
    </xf>
    <xf numFmtId="4" fontId="10" fillId="2" borderId="0" xfId="0" applyFont="1" applyFill="1" applyAlignment="1">
      <alignment horizontal="left" vertical="center" indent="1"/>
    </xf>
    <xf numFmtId="4" fontId="10" fillId="2" borderId="0" xfId="0" applyFont="1" applyFill="1" applyAlignment="1">
      <alignment horizontal="center" vertical="center"/>
    </xf>
    <xf numFmtId="4" fontId="10" fillId="2" borderId="0" xfId="0" applyFont="1" applyFill="1" applyAlignment="1">
      <alignment vertical="center"/>
    </xf>
    <xf numFmtId="4" fontId="13" fillId="2" borderId="0" xfId="0" applyFont="1" applyFill="1" applyAlignment="1">
      <alignment vertical="center"/>
    </xf>
    <xf numFmtId="4" fontId="13" fillId="2" borderId="0" xfId="0" applyFont="1" applyFill="1" applyAlignment="1">
      <alignment horizontal="left" vertical="center"/>
    </xf>
    <xf numFmtId="4" fontId="13" fillId="2" borderId="8" xfId="0" applyFont="1" applyFill="1" applyBorder="1" applyAlignment="1">
      <alignment horizontal="center" vertical="center"/>
    </xf>
    <xf numFmtId="4" fontId="13" fillId="2" borderId="3" xfId="6" applyFont="1" applyFill="1" applyBorder="1" applyAlignment="1">
      <alignment horizontal="center" vertical="center"/>
    </xf>
    <xf numFmtId="4" fontId="13" fillId="2" borderId="7" xfId="0" applyFont="1" applyFill="1" applyBorder="1" applyAlignment="1">
      <alignment horizontal="left" vertical="center" indent="1"/>
    </xf>
    <xf numFmtId="4" fontId="13" fillId="2" borderId="0" xfId="0" applyFont="1" applyFill="1" applyAlignment="1">
      <alignment horizontal="left" vertical="center" indent="1"/>
    </xf>
    <xf numFmtId="4" fontId="16" fillId="2" borderId="0" xfId="0" applyFont="1" applyFill="1" applyAlignment="1">
      <alignment vertical="center"/>
    </xf>
    <xf numFmtId="4" fontId="17" fillId="2" borderId="0" xfId="0" applyFont="1" applyFill="1" applyAlignment="1">
      <alignment vertical="center"/>
    </xf>
    <xf numFmtId="4" fontId="19" fillId="2" borderId="0" xfId="0" applyFont="1" applyFill="1" applyAlignment="1">
      <alignment vertical="center"/>
    </xf>
    <xf numFmtId="4" fontId="15" fillId="2" borderId="0" xfId="0" applyFont="1" applyFill="1" applyAlignment="1">
      <alignment vertical="center"/>
    </xf>
    <xf numFmtId="0" fontId="20" fillId="7" borderId="4" xfId="1" applyNumberFormat="1" applyFont="1" applyFill="1" applyBorder="1" applyAlignment="1" applyProtection="1">
      <alignment horizontal="left" vertical="center" indent="1"/>
    </xf>
    <xf numFmtId="39" fontId="20" fillId="7" borderId="5" xfId="1" applyNumberFormat="1" applyFont="1" applyFill="1" applyBorder="1">
      <alignment horizontal="center" vertical="center"/>
    </xf>
    <xf numFmtId="39" fontId="20" fillId="7" borderId="6" xfId="1" applyNumberFormat="1" applyFont="1" applyFill="1" applyBorder="1">
      <alignment horizontal="center" vertical="center"/>
    </xf>
    <xf numFmtId="4" fontId="16" fillId="2" borderId="9" xfId="0" applyFont="1" applyFill="1" applyBorder="1" applyAlignment="1">
      <alignment horizontal="left" vertical="center" indent="1"/>
    </xf>
    <xf numFmtId="39" fontId="16" fillId="2" borderId="10" xfId="0" applyNumberFormat="1" applyFont="1" applyFill="1" applyBorder="1" applyAlignment="1">
      <alignment horizontal="center" vertical="center"/>
    </xf>
    <xf numFmtId="0" fontId="16" fillId="2" borderId="11" xfId="0" applyNumberFormat="1" applyFont="1" applyFill="1" applyBorder="1" applyAlignment="1">
      <alignment horizontal="center" vertical="center"/>
    </xf>
    <xf numFmtId="0" fontId="22" fillId="2" borderId="0" xfId="3" applyFont="1" applyFill="1" applyBorder="1" applyAlignment="1">
      <alignment horizontal="center" vertical="center" wrapText="1"/>
    </xf>
    <xf numFmtId="0" fontId="22" fillId="2" borderId="0" xfId="3" applyFont="1" applyFill="1" applyBorder="1" applyAlignment="1">
      <alignment horizontal="left" vertical="center" wrapText="1" indent="1"/>
    </xf>
    <xf numFmtId="0" fontId="10" fillId="2" borderId="0" xfId="0" applyNumberFormat="1" applyFont="1" applyFill="1" applyAlignment="1">
      <alignment horizontal="left" vertical="center" indent="1"/>
    </xf>
    <xf numFmtId="4" fontId="10" fillId="2" borderId="7" xfId="0" applyFont="1" applyFill="1" applyBorder="1" applyAlignment="1">
      <alignment horizontal="left" vertical="center" wrapText="1" indent="1"/>
    </xf>
    <xf numFmtId="0" fontId="10" fillId="2" borderId="7" xfId="0" applyNumberFormat="1" applyFont="1" applyFill="1" applyBorder="1" applyAlignment="1">
      <alignment horizontal="left" vertical="center" wrapText="1" indent="1"/>
    </xf>
    <xf numFmtId="0" fontId="10" fillId="2" borderId="9" xfId="0" applyNumberFormat="1" applyFont="1" applyFill="1" applyBorder="1" applyAlignment="1">
      <alignment horizontal="left" vertical="center" indent="1"/>
    </xf>
    <xf numFmtId="39" fontId="10" fillId="2" borderId="3" xfId="0" applyNumberFormat="1" applyFont="1" applyFill="1" applyBorder="1" applyAlignment="1">
      <alignment horizontal="center" vertical="center"/>
    </xf>
    <xf numFmtId="4" fontId="10" fillId="2" borderId="8" xfId="6" applyFont="1" applyFill="1" applyBorder="1" applyAlignment="1">
      <alignment horizontal="center" vertical="center"/>
    </xf>
    <xf numFmtId="39" fontId="10" fillId="2" borderId="10" xfId="0" applyNumberFormat="1" applyFont="1" applyFill="1" applyBorder="1" applyAlignment="1">
      <alignment horizontal="center" vertical="center"/>
    </xf>
    <xf numFmtId="39" fontId="10" fillId="2" borderId="11" xfId="0" applyNumberFormat="1" applyFont="1" applyFill="1" applyBorder="1" applyAlignment="1">
      <alignment horizontal="center" vertical="center"/>
    </xf>
    <xf numFmtId="39" fontId="10" fillId="2" borderId="0" xfId="0" applyNumberFormat="1" applyFont="1" applyFill="1" applyAlignment="1">
      <alignment horizontal="center" vertical="center"/>
    </xf>
    <xf numFmtId="0" fontId="10" fillId="2" borderId="0" xfId="0" applyNumberFormat="1" applyFont="1" applyFill="1" applyAlignment="1">
      <alignment horizontal="center" vertical="center"/>
    </xf>
    <xf numFmtId="4" fontId="25" fillId="7" borderId="4" xfId="0" applyFont="1" applyFill="1" applyBorder="1" applyAlignment="1">
      <alignment horizontal="left" vertical="center" indent="1"/>
    </xf>
    <xf numFmtId="4" fontId="25" fillId="7" borderId="5" xfId="0" applyFont="1" applyFill="1" applyBorder="1" applyAlignment="1">
      <alignment horizontal="center" vertical="center"/>
    </xf>
    <xf numFmtId="4" fontId="25" fillId="7" borderId="6" xfId="0" applyFont="1" applyFill="1" applyBorder="1" applyAlignment="1">
      <alignment horizontal="center" vertical="center"/>
    </xf>
    <xf numFmtId="4" fontId="26" fillId="7" borderId="4" xfId="0" applyFont="1" applyFill="1" applyBorder="1" applyAlignment="1">
      <alignment horizontal="left" vertical="center" indent="1"/>
    </xf>
    <xf numFmtId="4" fontId="26" fillId="7" borderId="5" xfId="0" applyFont="1" applyFill="1" applyBorder="1" applyAlignment="1">
      <alignment horizontal="center" vertical="center"/>
    </xf>
    <xf numFmtId="4" fontId="26" fillId="7" borderId="6" xfId="0" applyFont="1" applyFill="1" applyBorder="1" applyAlignment="1">
      <alignment horizontal="center" vertical="center"/>
    </xf>
    <xf numFmtId="4" fontId="21" fillId="7" borderId="4" xfId="0" applyFont="1" applyFill="1" applyBorder="1" applyAlignment="1">
      <alignment horizontal="left" vertical="center" indent="1"/>
    </xf>
    <xf numFmtId="4" fontId="21" fillId="7" borderId="5" xfId="0" applyFont="1" applyFill="1" applyBorder="1" applyAlignment="1">
      <alignment horizontal="center" vertical="center"/>
    </xf>
    <xf numFmtId="4" fontId="21" fillId="7" borderId="6" xfId="0" applyFont="1" applyFill="1" applyBorder="1" applyAlignment="1">
      <alignment horizontal="center" vertical="center"/>
    </xf>
    <xf numFmtId="39" fontId="10" fillId="2" borderId="8" xfId="0" applyNumberFormat="1" applyFont="1" applyFill="1" applyBorder="1" applyAlignment="1">
      <alignment horizontal="center" vertical="center"/>
    </xf>
    <xf numFmtId="0" fontId="10" fillId="2" borderId="9" xfId="0" applyNumberFormat="1" applyFont="1" applyFill="1" applyBorder="1" applyAlignment="1">
      <alignment horizontal="left" vertical="center" wrapText="1" indent="1"/>
    </xf>
    <xf numFmtId="0" fontId="10" fillId="2" borderId="3" xfId="0" applyNumberFormat="1" applyFont="1" applyFill="1" applyBorder="1" applyAlignment="1">
      <alignment horizontal="left" vertical="center" wrapText="1" indent="1"/>
    </xf>
    <xf numFmtId="4" fontId="25" fillId="7" borderId="3" xfId="0" applyFont="1" applyFill="1" applyBorder="1" applyAlignment="1">
      <alignment horizontal="left" vertical="center" indent="1"/>
    </xf>
    <xf numFmtId="4" fontId="25" fillId="7" borderId="3" xfId="0" applyFont="1" applyFill="1" applyBorder="1" applyAlignment="1">
      <alignment horizontal="center" vertical="center"/>
    </xf>
    <xf numFmtId="4" fontId="10" fillId="2" borderId="3" xfId="0" applyFont="1" applyFill="1" applyBorder="1" applyAlignment="1">
      <alignment horizontal="left" vertical="center" wrapText="1" indent="1"/>
    </xf>
    <xf numFmtId="4" fontId="10" fillId="3" borderId="3" xfId="0" applyFont="1" applyFill="1" applyBorder="1" applyAlignment="1">
      <alignment horizontal="center" vertical="center"/>
    </xf>
    <xf numFmtId="4" fontId="13" fillId="2" borderId="7" xfId="6" applyFont="1" applyFill="1" applyBorder="1" applyAlignment="1">
      <alignment horizontal="center" vertical="center"/>
    </xf>
    <xf numFmtId="4" fontId="13" fillId="2" borderId="8" xfId="6" applyFont="1" applyFill="1" applyBorder="1" applyAlignment="1">
      <alignment horizontal="center" vertical="center"/>
    </xf>
    <xf numFmtId="4" fontId="13" fillId="2" borderId="8" xfId="6" applyNumberFormat="1" applyFont="1" applyFill="1" applyBorder="1" applyAlignment="1">
      <alignment horizontal="center" vertical="center"/>
    </xf>
    <xf numFmtId="39" fontId="18" fillId="2" borderId="3" xfId="0" applyNumberFormat="1" applyFont="1" applyFill="1" applyBorder="1" applyAlignment="1">
      <alignment horizontal="center" vertical="center"/>
    </xf>
    <xf numFmtId="164" fontId="12" fillId="2" borderId="3" xfId="0" applyNumberFormat="1" applyFont="1" applyFill="1" applyBorder="1" applyAlignment="1">
      <alignment horizontal="center" vertical="center"/>
    </xf>
    <xf numFmtId="4" fontId="14" fillId="2" borderId="0" xfId="7" applyNumberFormat="1" applyFont="1" applyFill="1">
      <alignment vertical="center"/>
    </xf>
    <xf numFmtId="4" fontId="23" fillId="7" borderId="0" xfId="0" applyFont="1" applyFill="1" applyAlignment="1">
      <alignment horizontal="center" vertical="center"/>
    </xf>
    <xf numFmtId="0" fontId="24" fillId="2" borderId="3" xfId="1" applyFont="1" applyFill="1" applyBorder="1">
      <alignment horizontal="center" vertical="center"/>
    </xf>
    <xf numFmtId="0" fontId="11" fillId="2" borderId="3" xfId="0" applyNumberFormat="1" applyFont="1" applyFill="1" applyBorder="1" applyAlignment="1">
      <alignment horizontal="center" vertical="center"/>
    </xf>
    <xf numFmtId="0" fontId="11" fillId="2" borderId="8" xfId="0" applyNumberFormat="1" applyFont="1" applyFill="1" applyBorder="1" applyAlignment="1">
      <alignment horizontal="center" vertical="center"/>
    </xf>
    <xf numFmtId="0" fontId="11" fillId="2" borderId="12" xfId="0" applyNumberFormat="1" applyFont="1" applyFill="1" applyBorder="1" applyAlignment="1">
      <alignment horizontal="center" vertical="center"/>
    </xf>
    <xf numFmtId="0" fontId="11" fillId="2" borderId="7" xfId="0" applyNumberFormat="1" applyFont="1" applyFill="1" applyBorder="1" applyAlignment="1">
      <alignment horizontal="center" vertical="center"/>
    </xf>
    <xf numFmtId="0" fontId="27" fillId="2" borderId="8" xfId="1" applyFont="1" applyFill="1" applyBorder="1">
      <alignment horizontal="center" vertical="center"/>
    </xf>
    <xf numFmtId="0" fontId="27" fillId="2" borderId="12" xfId="1" applyFont="1" applyFill="1" applyBorder="1">
      <alignment horizontal="center" vertical="center"/>
    </xf>
    <xf numFmtId="0" fontId="27" fillId="2" borderId="7" xfId="1" applyFont="1" applyFill="1" applyBorder="1">
      <alignment horizontal="center" vertical="center"/>
    </xf>
  </cellXfs>
  <cellStyles count="8">
    <cellStyle name="20% - Accent1" xfId="6" builtinId="30" customBuiltin="1"/>
    <cellStyle name="Explanatory Text" xfId="4" builtinId="53" customBuiltin="1"/>
    <cellStyle name="Heading 1" xfId="1" builtinId="16" customBuiltin="1"/>
    <cellStyle name="Heading 2" xfId="2" builtinId="17" customBuiltin="1"/>
    <cellStyle name="Heading 3" xfId="3" builtinId="18" customBuiltin="1"/>
    <cellStyle name="Normal" xfId="0" builtinId="0" customBuiltin="1"/>
    <cellStyle name="Title" xfId="7" builtinId="15" customBuiltin="1"/>
    <cellStyle name="Total" xfId="5" builtinId="25" customBuiltin="1"/>
  </cellStyles>
  <dxfs count="10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165" formatCode="#,##0.00;\-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4" tint="-0.499984740745262"/>
        </left>
        <right/>
        <top style="thin">
          <color theme="4" tint="-0.499984740745262"/>
        </top>
        <bottom/>
      </border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fill>
        <patternFill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>
        <left style="thin">
          <color theme="4" tint="-0.499984740745262"/>
        </left>
        <right/>
        <top style="thin">
          <color theme="4" tint="-0.499984740745262"/>
        </top>
        <bottom style="thin">
          <color theme="4" tint="-0.499984740745262"/>
        </bottom>
        <vertical style="thin">
          <color theme="4" tint="-0.499984740745262"/>
        </vertical>
        <horizontal style="thin">
          <color theme="4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165" formatCode="#,##0.00;\-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/>
      </border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fill>
        <patternFill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  <vertical style="thin">
          <color theme="4" tint="-0.499984740745262"/>
        </vertical>
        <horizontal style="thin">
          <color theme="4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165" formatCode="#,##0.00;\-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/>
      </border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fill>
        <patternFill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  <vertical style="thin">
          <color theme="4" tint="-0.499984740745262"/>
        </vertical>
        <horizontal style="thin">
          <color theme="4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left" vertical="center" textRotation="0" wrapText="1" indent="1" justifyLastLine="0" shrinkToFit="0" readingOrder="0"/>
      <border diagonalUp="0" diagonalDown="0" outline="0">
        <left/>
        <right style="thin">
          <color theme="4" tint="-0.499984740745262"/>
        </right>
        <top style="thin">
          <color theme="4" tint="-0.499984740745262"/>
        </top>
        <bottom/>
      </border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fill>
        <patternFill>
          <fgColor indexed="64"/>
          <bgColor theme="0"/>
        </patternFill>
      </fill>
      <alignment horizontal="left" vertical="center" textRotation="0" wrapText="1" relativeIndent="1" justifyLastLine="0" shrinkToFit="0" readingOrder="0"/>
      <border diagonalUp="0" diagonalDown="0">
        <left/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  <vertical style="thin">
          <color theme="4" tint="-0.499984740745262"/>
        </vertical>
        <horizontal style="thin">
          <color theme="4" tint="-0.499984740745262"/>
        </horizontal>
      </border>
    </dxf>
    <dxf>
      <border>
        <top style="thin">
          <color theme="4" tint="-0.499984740745262"/>
        </top>
      </border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fill>
        <patternFill>
          <fgColor indexed="64"/>
          <bgColor theme="0"/>
        </patternFill>
      </fill>
      <alignment vertical="center" textRotation="0" indent="0" justifyLastLine="0" shrinkToFit="0" readingOrder="0"/>
      <border diagonalUp="0" diagonalDown="0">
        <left style="thin">
          <color theme="4" tint="-0.499984740745262"/>
        </left>
        <right style="thin">
          <color theme="4" tint="-0.499984740745262"/>
        </right>
        <top/>
        <bottom/>
        <vertical style="thin">
          <color theme="4" tint="-0.499984740745262"/>
        </vertical>
        <horizontal style="thin">
          <color theme="4" tint="-0.499984740745262"/>
        </horizontal>
      </border>
    </dxf>
    <dxf>
      <border diagonalUp="0" diagonalDown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fill>
        <patternFill>
          <fgColor indexed="64"/>
          <bgColor theme="0"/>
        </patternFill>
      </fill>
      <alignment vertical="center" textRotation="0" indent="0" justifyLastLine="0" shrinkToFit="0" readingOrder="0"/>
    </dxf>
    <dxf>
      <border>
        <bottom style="thin">
          <color theme="4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entury Gothic"/>
        <family val="2"/>
        <scheme val="none"/>
      </font>
      <fill>
        <patternFill patternType="solid">
          <fgColor indexed="64"/>
          <bgColor theme="4" tint="-0.49998474074526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4" tint="-0.499984740745262"/>
        </left>
        <right style="thin">
          <color theme="4" tint="-0.49998474074526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165" formatCode="#,##0.00;\-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4" tint="-0.499984740745262"/>
        </left>
        <right/>
        <top style="thin">
          <color theme="4" tint="-0.499984740745262"/>
        </top>
        <bottom/>
      </border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fill>
        <patternFill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>
        <left style="thin">
          <color theme="4" tint="-0.499984740745262"/>
        </left>
        <right/>
        <top style="thin">
          <color theme="4" tint="-0.499984740745262"/>
        </top>
        <bottom style="thin">
          <color theme="4" tint="-0.499984740745262"/>
        </bottom>
        <vertical style="thin">
          <color theme="4" tint="-0.499984740745262"/>
        </vertical>
        <horizontal style="thin">
          <color theme="4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165" formatCode="#,##0.00;\-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/>
      </border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fill>
        <patternFill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  <vertical style="thin">
          <color theme="4" tint="-0.499984740745262"/>
        </vertical>
        <horizontal style="thin">
          <color theme="4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165" formatCode="#,##0.00;\-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/>
      </border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fill>
        <patternFill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  <vertical style="thin">
          <color theme="4" tint="-0.499984740745262"/>
        </vertical>
        <horizontal style="thin">
          <color theme="4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left" vertical="center" textRotation="0" wrapText="1" indent="1" justifyLastLine="0" shrinkToFit="0" readingOrder="0"/>
      <border diagonalUp="0" diagonalDown="0" outline="0">
        <left/>
        <right style="thin">
          <color theme="4" tint="-0.499984740745262"/>
        </right>
        <top style="thin">
          <color theme="4" tint="-0.499984740745262"/>
        </top>
        <bottom/>
      </border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fill>
        <patternFill>
          <fgColor indexed="64"/>
          <bgColor theme="0"/>
        </patternFill>
      </fill>
      <alignment horizontal="left" vertical="center" textRotation="0" wrapText="1" relativeIndent="1" justifyLastLine="0" shrinkToFit="0" readingOrder="0"/>
      <border diagonalUp="0" diagonalDown="0">
        <left/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  <vertical style="thin">
          <color theme="4" tint="-0.499984740745262"/>
        </vertical>
        <horizontal style="thin">
          <color theme="4" tint="-0.499984740745262"/>
        </horizontal>
      </border>
    </dxf>
    <dxf>
      <border>
        <top style="thin">
          <color theme="4" tint="-0.499984740745262"/>
        </top>
      </border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fill>
        <patternFill>
          <fgColor indexed="64"/>
          <bgColor theme="0"/>
        </patternFill>
      </fill>
      <alignment vertical="center" textRotation="0" indent="0" justifyLastLine="0" shrinkToFit="0" readingOrder="0"/>
      <border diagonalUp="0" diagonalDown="0">
        <left style="thin">
          <color theme="4" tint="-0.499984740745262"/>
        </left>
        <right style="thin">
          <color theme="4" tint="-0.499984740745262"/>
        </right>
        <top/>
        <bottom/>
        <vertical style="thin">
          <color theme="4" tint="-0.499984740745262"/>
        </vertical>
        <horizontal style="thin">
          <color theme="4" tint="-0.499984740745262"/>
        </horizontal>
      </border>
    </dxf>
    <dxf>
      <border diagonalUp="0" diagonalDown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fill>
        <patternFill>
          <fgColor indexed="64"/>
          <bgColor theme="0"/>
        </patternFill>
      </fill>
      <alignment vertical="center" textRotation="0" indent="0" justifyLastLine="0" shrinkToFit="0" readingOrder="0"/>
    </dxf>
    <dxf>
      <border>
        <bottom style="thin">
          <color theme="4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entury Gothic"/>
        <family val="2"/>
        <scheme val="none"/>
      </font>
      <fill>
        <patternFill patternType="solid">
          <fgColor indexed="64"/>
          <bgColor theme="4" tint="-0.49998474074526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4" tint="-0.499984740745262"/>
        </left>
        <right style="thin">
          <color theme="4" tint="-0.49998474074526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165" formatCode="#,##0.00;\-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4" tint="-0.499984740745262"/>
        </left>
        <right/>
        <top/>
        <bottom/>
        <vertical style="thin">
          <color theme="4" tint="-0.499984740745262"/>
        </vertical>
        <horizontal style="thin">
          <color theme="4" tint="-0.499984740745262"/>
        </horizontal>
      </border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fill>
        <patternFill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>
        <left style="thin">
          <color theme="4" tint="-0.499984740745262"/>
        </left>
        <right/>
        <top style="thin">
          <color theme="4" tint="-0.499984740745262"/>
        </top>
        <bottom style="thin">
          <color theme="4" tint="-0.499984740745262"/>
        </bottom>
        <vertical style="thin">
          <color theme="4" tint="-0.499984740745262"/>
        </vertical>
        <horizontal style="thin">
          <color theme="4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165" formatCode="#,##0.00;\-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4" tint="-0.499984740745262"/>
        </left>
        <right style="thin">
          <color theme="4" tint="-0.499984740745262"/>
        </right>
        <top/>
        <bottom/>
        <vertical style="thin">
          <color theme="4" tint="-0.499984740745262"/>
        </vertical>
        <horizontal style="thin">
          <color theme="4" tint="-0.499984740745262"/>
        </horizontal>
      </border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fill>
        <patternFill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  <vertical style="thin">
          <color theme="4" tint="-0.499984740745262"/>
        </vertical>
        <horizontal style="thin">
          <color theme="4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165" formatCode="#,##0.00;\-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4" tint="-0.499984740745262"/>
        </left>
        <right style="thin">
          <color theme="4" tint="-0.499984740745262"/>
        </right>
        <top/>
        <bottom/>
        <vertical style="thin">
          <color theme="4" tint="-0.499984740745262"/>
        </vertical>
        <horizontal style="thin">
          <color theme="4" tint="-0.499984740745262"/>
        </horizontal>
      </border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fill>
        <patternFill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  <vertical style="thin">
          <color theme="4" tint="-0.499984740745262"/>
        </vertical>
        <horizontal style="thin">
          <color theme="4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left" vertical="center" textRotation="0" wrapText="1" indent="1" justifyLastLine="0" shrinkToFit="0" readingOrder="0"/>
      <border diagonalUp="0" diagonalDown="0">
        <left/>
        <right style="thin">
          <color theme="4" tint="-0.499984740745262"/>
        </right>
        <top/>
        <bottom/>
        <vertical style="thin">
          <color theme="4" tint="-0.499984740745262"/>
        </vertical>
        <horizontal style="thin">
          <color theme="4" tint="-0.499984740745262"/>
        </horizontal>
      </border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fill>
        <patternFill>
          <fgColor indexed="64"/>
          <bgColor theme="0"/>
        </patternFill>
      </fill>
      <alignment horizontal="left" vertical="center" textRotation="0" wrapText="1" relativeIndent="1" justifyLastLine="0" shrinkToFit="0" readingOrder="0"/>
      <border diagonalUp="0" diagonalDown="0">
        <left/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  <vertical style="thin">
          <color theme="4" tint="-0.499984740745262"/>
        </vertical>
        <horizontal style="thin">
          <color theme="4" tint="-0.499984740745262"/>
        </horizontal>
      </border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fill>
        <patternFill>
          <fgColor indexed="64"/>
          <bgColor theme="0"/>
        </patternFill>
      </fill>
      <alignment vertical="center" textRotation="0" indent="0" justifyLastLine="0" shrinkToFit="0" readingOrder="0"/>
      <border diagonalUp="0" diagonalDown="0">
        <left style="thin">
          <color theme="4" tint="-0.499984740745262"/>
        </left>
        <right style="thin">
          <color theme="4" tint="-0.499984740745262"/>
        </right>
        <top/>
        <bottom/>
        <vertical style="thin">
          <color theme="4" tint="-0.499984740745262"/>
        </vertical>
        <horizontal style="thin">
          <color theme="4" tint="-0.499984740745262"/>
        </horizontal>
      </border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fill>
        <patternFill>
          <fgColor indexed="64"/>
          <bgColor theme="0"/>
        </patternFill>
      </fill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entury Gothic"/>
        <family val="2"/>
        <scheme val="none"/>
      </font>
      <fill>
        <patternFill patternType="solid">
          <fgColor indexed="64"/>
          <bgColor theme="4" tint="-0.49998474074526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4" tint="-0.499984740745262"/>
        </left>
        <right style="thin">
          <color theme="4" tint="-0.49998474074526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165" formatCode="#,##0.00;\-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fill>
        <patternFill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>
        <left style="thin">
          <color theme="4" tint="-0.499984740745262"/>
        </left>
        <right/>
        <top style="thin">
          <color theme="4" tint="-0.499984740745262"/>
        </top>
        <bottom style="thin">
          <color theme="4" tint="-0.499984740745262"/>
        </bottom>
        <vertical style="thin">
          <color theme="4" tint="-0.499984740745262"/>
        </vertical>
        <horizontal style="thin">
          <color theme="4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165" formatCode="#,##0.00;\-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fill>
        <patternFill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  <vertical style="thin">
          <color theme="4" tint="-0.499984740745262"/>
        </vertical>
        <horizontal style="thin">
          <color theme="4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165" formatCode="#,##0.00;\-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fill>
        <patternFill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  <vertical style="thin">
          <color theme="4" tint="-0.499984740745262"/>
        </vertical>
        <horizontal style="thin">
          <color theme="4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fill>
        <patternFill>
          <fgColor indexed="64"/>
          <bgColor theme="0"/>
        </patternFill>
      </fill>
      <alignment horizontal="left" vertical="center" textRotation="0" wrapText="1" relativeIndent="1" justifyLastLine="0" shrinkToFit="0" readingOrder="0"/>
      <border diagonalUp="0" diagonalDown="0">
        <left/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  <vertical style="thin">
          <color theme="4" tint="-0.499984740745262"/>
        </vertical>
        <horizontal style="thin">
          <color theme="4" tint="-0.499984740745262"/>
        </horizontal>
      </border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fill>
        <patternFill>
          <fgColor indexed="64"/>
          <bgColor theme="0"/>
        </patternFill>
      </fill>
      <alignment vertical="center" textRotation="0" indent="0" justifyLastLine="0" shrinkToFit="0" readingOrder="0"/>
      <border diagonalUp="0" diagonalDown="0">
        <left style="thin">
          <color theme="4" tint="-0.499984740745262"/>
        </left>
        <right style="thin">
          <color theme="4" tint="-0.499984740745262"/>
        </right>
        <top/>
        <bottom/>
        <vertical style="thin">
          <color theme="4" tint="-0.499984740745262"/>
        </vertical>
        <horizontal style="thin">
          <color theme="4" tint="-0.499984740745262"/>
        </horizontal>
      </border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fill>
        <patternFill>
          <fgColor indexed="64"/>
          <bgColor theme="0"/>
        </patternFill>
      </fill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entury Gothic"/>
        <family val="2"/>
        <scheme val="none"/>
      </font>
      <fill>
        <patternFill patternType="solid">
          <fgColor indexed="64"/>
          <bgColor theme="4" tint="-0.49998474074526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4" tint="-0.499984740745262"/>
        </left>
        <right style="thin">
          <color theme="4" tint="-0.49998474074526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165" formatCode="#,##0.00;\-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4" tint="-0.499984740745262"/>
        </left>
        <right/>
        <top style="thin">
          <color theme="4" tint="-0.499984740745262"/>
        </top>
        <bottom/>
      </border>
    </dxf>
    <dxf>
      <font>
        <strike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4" tint="-0.499984740745262"/>
        </left>
        <right/>
        <top style="thin">
          <color theme="4" tint="-0.499984740745262"/>
        </top>
        <bottom style="thin">
          <color theme="4" tint="-0.499984740745262"/>
        </bottom>
        <vertical style="thin">
          <color theme="4" tint="-0.499984740745262"/>
        </vertical>
        <horizontal style="thin">
          <color theme="4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165" formatCode="#,##0.00;\-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/>
      </border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fill>
        <patternFill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  <vertical style="thin">
          <color theme="4" tint="-0.499984740745262"/>
        </vertical>
        <horizontal style="thin">
          <color theme="4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165" formatCode="#,##0.00;\-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/>
      </border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fill>
        <patternFill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  <vertical style="thin">
          <color theme="4" tint="-0.499984740745262"/>
        </vertical>
        <horizontal style="thin">
          <color theme="4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 outline="0">
        <left/>
        <right style="thin">
          <color theme="4" tint="-0.499984740745262"/>
        </right>
        <top style="thin">
          <color theme="4" tint="-0.499984740745262"/>
        </top>
        <bottom/>
      </border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fill>
        <patternFill>
          <fgColor indexed="64"/>
          <bgColor theme="0"/>
        </patternFill>
      </fill>
      <alignment horizontal="left" vertical="center" textRotation="0" wrapText="1" relativeIndent="1" justifyLastLine="0" shrinkToFit="0" readingOrder="0"/>
      <border diagonalUp="0" diagonalDown="0">
        <left/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  <vertical style="thin">
          <color theme="4" tint="-0.499984740745262"/>
        </vertical>
        <horizontal style="thin">
          <color theme="4" tint="-0.499984740745262"/>
        </horizontal>
      </border>
    </dxf>
    <dxf>
      <border>
        <top style="thin">
          <color theme="4" tint="-0.499984740745262"/>
        </top>
      </border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fill>
        <patternFill>
          <fgColor indexed="64"/>
          <bgColor theme="0"/>
        </patternFill>
      </fill>
      <alignment vertical="center" textRotation="0" indent="0" justifyLastLine="0" shrinkToFit="0" readingOrder="0"/>
      <border diagonalUp="0" diagonalDown="0">
        <left style="thin">
          <color theme="4" tint="-0.499984740745262"/>
        </left>
        <right style="thin">
          <color theme="4" tint="-0.499984740745262"/>
        </right>
        <top/>
        <bottom/>
        <vertical style="thin">
          <color theme="4" tint="-0.499984740745262"/>
        </vertical>
        <horizontal style="thin">
          <color theme="4" tint="-0.499984740745262"/>
        </horizontal>
      </border>
    </dxf>
    <dxf>
      <border diagonalUp="0" diagonalDown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fill>
        <patternFill>
          <fgColor indexed="64"/>
          <bgColor theme="0"/>
        </patternFill>
      </fill>
      <alignment vertical="center" textRotation="0" indent="0" justifyLastLine="0" shrinkToFit="0" readingOrder="0"/>
    </dxf>
    <dxf>
      <border>
        <bottom style="thin">
          <color theme="4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entury Gothic"/>
        <family val="2"/>
        <scheme val="none"/>
      </font>
      <fill>
        <patternFill patternType="solid">
          <fgColor indexed="64"/>
          <bgColor theme="4" tint="-0.49998474074526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4" tint="-0.499984740745262"/>
        </left>
        <right style="thin">
          <color theme="4" tint="-0.49998474074526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165" formatCode="#,##0.00;\-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4" tint="-0.499984740745262"/>
        </left>
        <right/>
        <top style="thin">
          <color theme="4" tint="-0.499984740745262"/>
        </top>
        <bottom/>
      </border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fill>
        <patternFill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theme="4" tint="-0.499984740745262"/>
        </left>
        <right/>
        <top style="thin">
          <color theme="4" tint="-0.499984740745262"/>
        </top>
        <bottom style="thin">
          <color theme="4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165" formatCode="#,##0.00;\-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/>
      </border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fill>
        <patternFill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165" formatCode="#,##0.00;\-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/>
      </border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fill>
        <patternFill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 outline="0">
        <left/>
        <right style="thin">
          <color theme="4" tint="-0.499984740745262"/>
        </right>
        <top style="thin">
          <color theme="4" tint="-0.499984740745262"/>
        </top>
        <bottom/>
      </border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fill>
        <patternFill>
          <fgColor indexed="64"/>
          <bgColor theme="0"/>
        </patternFill>
      </fill>
      <alignment horizontal="left" vertical="center" textRotation="0" relativeIndent="1" justifyLastLine="0" shrinkToFit="0" readingOrder="0"/>
      <border diagonalUp="0" diagonalDown="0">
        <left/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  <vertical style="thin">
          <color theme="4" tint="-0.499984740745262"/>
        </vertical>
        <horizontal style="thin">
          <color theme="4" tint="-0.499984740745262"/>
        </horizontal>
      </border>
    </dxf>
    <dxf>
      <border>
        <top style="thin">
          <color theme="4" tint="-0.499984740745262"/>
        </top>
      </border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fill>
        <patternFill>
          <fgColor indexed="64"/>
          <bgColor theme="0"/>
        </patternFill>
      </fill>
      <alignment vertical="center" textRotation="0" indent="0" justifyLastLine="0" shrinkToFit="0" readingOrder="0"/>
      <border diagonalUp="0" diagonalDown="0">
        <left style="thin">
          <color theme="4" tint="-0.499984740745262"/>
        </left>
        <right style="thin">
          <color theme="4" tint="-0.499984740745262"/>
        </right>
        <top/>
        <bottom/>
        <vertical style="thin">
          <color theme="4" tint="-0.499984740745262"/>
        </vertical>
        <horizontal style="thin">
          <color theme="4" tint="-0.499984740745262"/>
        </horizontal>
      </border>
    </dxf>
    <dxf>
      <border diagonalUp="0" diagonalDown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fill>
        <patternFill>
          <fgColor indexed="64"/>
          <bgColor theme="0"/>
        </patternFill>
      </fill>
      <alignment vertical="center" textRotation="0" indent="0" justifyLastLine="0" shrinkToFit="0" readingOrder="0"/>
    </dxf>
    <dxf>
      <border>
        <bottom style="thin">
          <color theme="4" tint="-0.499984740745262"/>
        </bottom>
      </border>
    </dxf>
    <dxf>
      <font>
        <strike val="0"/>
        <outline val="0"/>
        <shadow val="0"/>
        <u val="none"/>
        <vertAlign val="baseline"/>
        <sz val="14"/>
        <color theme="0"/>
        <name val="Century Gothic"/>
        <family val="2"/>
        <scheme val="none"/>
      </font>
      <fill>
        <patternFill patternType="solid">
          <fgColor indexed="64"/>
          <bgColor theme="4" tint="-0.499984740745262"/>
        </patternFill>
      </fill>
      <alignment vertical="center" textRotation="0" indent="0" justifyLastLine="0" shrinkToFit="0" readingOrder="0"/>
      <border diagonalUp="0" diagonalDown="0" outline="0">
        <left style="thin">
          <color theme="4" tint="-0.499984740745262"/>
        </left>
        <right style="thin">
          <color theme="4" tint="-0.49998474074526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499984740745262"/>
        <name val="Century Gothic"/>
        <family val="2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4" tint="-0.499984740745262"/>
        </left>
        <right/>
        <top style="thin">
          <color theme="4" tint="-0.499984740745262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8" tint="4.9989318521683403E-2"/>
        <name val="Century Gothic"/>
        <family val="2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4" tint="-0.499984740745262"/>
        </left>
        <right/>
        <top style="thin">
          <color theme="4" tint="-0.499984740745262"/>
        </top>
        <bottom style="thin">
          <color theme="4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499984740745262"/>
        <name val="Century Gothic"/>
        <family val="2"/>
        <scheme val="none"/>
      </font>
      <numFmt numFmtId="7" formatCode="#,##0.00_);\(#,##0.00\)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/>
      </border>
    </dxf>
    <dxf>
      <font>
        <i val="0"/>
        <strike val="0"/>
        <outline val="0"/>
        <shadow val="0"/>
        <u val="none"/>
        <vertAlign val="baseline"/>
        <color theme="8" tint="4.9989318521683403E-2"/>
        <name val="Century Gothic"/>
        <family val="2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4" tint="-0.499984740745262"/>
        </left>
        <right/>
        <top style="thin">
          <color theme="4" tint="-0.499984740745262"/>
        </top>
        <bottom style="thin">
          <color theme="4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499984740745262"/>
        <name val="Century Gothic"/>
        <family val="2"/>
        <scheme val="none"/>
      </font>
      <numFmt numFmtId="7" formatCode="#,##0.00_);\(#,##0.00\)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/>
      </border>
    </dxf>
    <dxf>
      <font>
        <i val="0"/>
        <strike val="0"/>
        <outline val="0"/>
        <shadow val="0"/>
        <u val="none"/>
        <vertAlign val="baseline"/>
        <color theme="8" tint="4.9989318521683403E-2"/>
        <name val="Century Gothic"/>
        <family val="2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499984740745262"/>
        <name val="Century Gothic"/>
        <family val="2"/>
        <scheme val="none"/>
      </font>
      <numFmt numFmtId="7" formatCode="#,##0.00_);\(#,##0.00\)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/>
      </border>
    </dxf>
    <dxf>
      <font>
        <i val="0"/>
        <strike val="0"/>
        <outline val="0"/>
        <shadow val="0"/>
        <u val="none"/>
        <vertAlign val="baseline"/>
        <color theme="8" tint="4.9989318521683403E-2"/>
        <name val="Century Gothic"/>
        <family val="2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499984740745262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 outline="0">
        <left/>
        <right style="thin">
          <color theme="4" tint="-0.499984740745262"/>
        </right>
        <top style="thin">
          <color theme="4" tint="-0.499984740745262"/>
        </top>
        <bottom/>
      </border>
    </dxf>
    <dxf>
      <font>
        <i val="0"/>
        <strike val="0"/>
        <outline val="0"/>
        <shadow val="0"/>
        <u val="none"/>
        <vertAlign val="baseline"/>
        <color theme="8" tint="4.9989318521683403E-2"/>
        <name val="Century Gothic"/>
        <family val="2"/>
        <scheme val="none"/>
      </font>
      <fill>
        <patternFill>
          <fgColor indexed="64"/>
          <bgColor theme="0"/>
        </patternFill>
      </fill>
      <alignment horizontal="left" vertical="center" textRotation="0" wrapText="0" relativeIndent="1" justifyLastLine="0" shrinkToFit="0" readingOrder="0"/>
      <border diagonalUp="0" diagonalDown="0" outline="0">
        <left/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border>
        <top style="thin">
          <color theme="4" tint="-0.499984740745262"/>
        </top>
      </border>
    </dxf>
    <dxf>
      <font>
        <i val="0"/>
        <strike val="0"/>
        <outline val="0"/>
        <shadow val="0"/>
        <u val="none"/>
        <vertAlign val="baseline"/>
        <sz val="11"/>
        <color theme="4" tint="-0.499984740745262"/>
        <name val="Century Gothic"/>
        <family val="2"/>
        <scheme val="none"/>
      </font>
      <fill>
        <patternFill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 outline="0">
        <left style="thin">
          <color theme="4" tint="-0.499984740745262"/>
        </left>
        <right style="thin">
          <color theme="4" tint="-0.499984740745262"/>
        </right>
        <top/>
        <bottom/>
      </border>
    </dxf>
    <dxf>
      <border diagonalUp="0" diagonalDown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i val="0"/>
        <strike val="0"/>
        <outline val="0"/>
        <shadow val="0"/>
        <u val="none"/>
        <vertAlign val="baseline"/>
        <color theme="8" tint="4.9989318521683403E-2"/>
        <name val="Century Gothic"/>
        <family val="2"/>
        <scheme val="none"/>
      </font>
      <fill>
        <patternFill>
          <fgColor indexed="64"/>
          <bgColor theme="0"/>
        </patternFill>
      </fill>
      <alignment vertical="center" textRotation="0" wrapText="0" indent="0" justifyLastLine="0" shrinkToFit="0" readingOrder="0"/>
    </dxf>
    <dxf>
      <border>
        <bottom style="thin">
          <color theme="4" tint="-0.499984740745262"/>
        </bottom>
      </border>
    </dxf>
    <dxf>
      <font>
        <b/>
        <i val="0"/>
        <strike val="0"/>
        <outline val="0"/>
        <shadow val="0"/>
        <u val="none"/>
        <vertAlign val="baseline"/>
        <sz val="14"/>
        <color theme="0"/>
        <name val="Century Gothic"/>
        <family val="2"/>
        <scheme val="none"/>
      </font>
      <fill>
        <patternFill patternType="solid">
          <fgColor indexed="64"/>
          <bgColor theme="4" tint="-0.499984740745262"/>
        </patternFill>
      </fill>
      <alignment vertical="center" textRotation="0" wrapText="0" indent="0" justifyLastLine="0" shrinkToFit="0" readingOrder="0"/>
      <border diagonalUp="0" diagonalDown="0" outline="0">
        <left style="thin">
          <color theme="4" tint="-0.499984740745262"/>
        </left>
        <right style="thin">
          <color theme="4" tint="-0.499984740745262"/>
        </right>
        <top/>
        <bottom/>
      </border>
    </dxf>
    <dxf>
      <fill>
        <patternFill patternType="solid">
          <fgColor theme="5" tint="0.79998168889431442"/>
          <bgColor theme="5" tint="0.79998168889431442"/>
        </patternFill>
      </fill>
    </dxf>
    <dxf>
      <fill>
        <patternFill patternType="solid">
          <fgColor theme="5"/>
          <bgColor theme="4" tint="0.79998168889431442"/>
        </patternFill>
      </fill>
    </dxf>
    <dxf>
      <font>
        <b/>
        <color theme="0"/>
      </font>
      <fill>
        <patternFill patternType="solid">
          <fgColor theme="7"/>
          <bgColor theme="7"/>
        </patternFill>
      </fill>
    </dxf>
    <dxf>
      <font>
        <b/>
        <i/>
      </font>
    </dxf>
    <dxf>
      <font>
        <b/>
        <i val="0"/>
        <color theme="3"/>
      </font>
      <fill>
        <patternFill patternType="solid">
          <fgColor theme="7"/>
          <bgColor theme="0"/>
        </patternFill>
      </fill>
      <border>
        <top style="double">
          <color theme="3"/>
        </top>
      </border>
    </dxf>
    <dxf>
      <font>
        <b/>
        <i val="0"/>
        <color theme="0"/>
      </font>
      <fill>
        <patternFill patternType="solid">
          <fgColor theme="7"/>
          <bgColor theme="3" tint="-0.24994659260841701"/>
        </patternFill>
      </fill>
      <border>
        <bottom style="thin">
          <color theme="0"/>
        </bottom>
      </border>
    </dxf>
    <dxf>
      <font>
        <b val="0"/>
        <i/>
        <color theme="1"/>
      </font>
      <fill>
        <patternFill patternType="solid">
          <fgColor theme="7" tint="0.79995117038483843"/>
          <bgColor theme="5" tint="0.79998168889431442"/>
        </patternFill>
      </fill>
      <border>
        <vertical style="thin">
          <color theme="0"/>
        </vertical>
        <horizontal style="thin">
          <color theme="0"/>
        </horizontal>
      </border>
    </dxf>
  </dxfs>
  <tableStyles count="1" defaultTableStyle="TableStyleMedium2" defaultPivotStyle="PivotStyleLight16">
    <tableStyle name="Wedding Budget" pivot="0" count="7" xr9:uid="{00000000-0011-0000-FFFF-FFFF00000000}">
      <tableStyleElement type="wholeTable" dxfId="100"/>
      <tableStyleElement type="headerRow" dxfId="99"/>
      <tableStyleElement type="totalRow" dxfId="98"/>
      <tableStyleElement type="firstColumn" dxfId="97"/>
      <tableStyleElement type="lastColumn" dxfId="96"/>
      <tableStyleElement type="firstRowStripe" dxfId="95"/>
      <tableStyleElement type="firstColumnStripe" dxfId="94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AEAEA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C37D8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66"/>
      <color rgb="FFCCFF66"/>
      <color rgb="FF00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1238250</xdr:colOff>
      <xdr:row>1</xdr:row>
      <xdr:rowOff>571500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70D4706-A067-3A7E-3504-808E593FE1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210425" cy="12287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4</xdr:col>
      <xdr:colOff>0</xdr:colOff>
      <xdr:row>1</xdr:row>
      <xdr:rowOff>561976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D8F328B-16DE-4803-9C79-E1934E2C7A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6524625" cy="12192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FF118ED-6B53-449A-AD11-9DD88361DD68}" name="BudgetSummary2" displayName="BudgetSummary2" ref="A7:E21" totalsRowCount="1" headerRowDxfId="93" dataDxfId="91" totalsRowDxfId="89" headerRowBorderDxfId="92" tableBorderDxfId="90" totalsRowBorderDxfId="88">
  <tableColumns count="5">
    <tableColumn id="1" xr3:uid="{C67438C6-7D52-4B0D-9FE7-C3B3BFC77343}" name="Category" totalsRowLabel="Total Expenses" dataDxfId="87" totalsRowDxfId="86"/>
    <tableColumn id="2" xr3:uid="{262A48CF-C9B7-45F2-BAA6-E3D336AB8F9E}" name="Estimated" totalsRowFunction="sum" dataDxfId="85" totalsRowDxfId="84"/>
    <tableColumn id="3" xr3:uid="{05943BA7-B25A-4D4E-96B2-A9979EBEF0F2}" name="Actual" totalsRowFunction="sum" dataDxfId="83" totalsRowDxfId="82"/>
    <tableColumn id="4" xr3:uid="{CC26DA29-E4D9-4E5D-9590-07A512A0C1F1}" name="Over/Under" totalsRowFunction="sum" dataDxfId="81" totalsRowDxfId="80"/>
    <tableColumn id="5" xr3:uid="{013B46AE-8723-4EB3-8CC4-E26FDF7E7C65}" name="Done" dataDxfId="79" totalsRowDxfId="78" dataCellStyle="20% - Accent1"/>
  </tableColumns>
  <tableStyleInfo name="Wedding Budget" showFirstColumn="1" showLastColumn="0" showRowStripes="1" showColumnStripes="0"/>
  <extLst>
    <ext xmlns:x14="http://schemas.microsoft.com/office/spreadsheetml/2009/9/main" uri="{504A1905-F514-4f6f-8877-14C23A59335A}">
      <x14:table altTextSummary="Category, Estimated and Actual cost, and Over or Under amounts with bar are auto updated in this table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8A2D124-7976-4147-A6B7-B00BF4F1A816}" name="Apparel3" displayName="Apparel3" ref="A6:D10" totalsRowCount="1" headerRowDxfId="77" dataDxfId="75" totalsRowDxfId="73" headerRowBorderDxfId="76" tableBorderDxfId="74" totalsRowBorderDxfId="72">
  <autoFilter ref="A6:D9" xr:uid="{88A2D124-7976-4147-A6B7-B00BF4F1A816}"/>
  <tableColumns count="4">
    <tableColumn id="1" xr3:uid="{176F07B3-E8AA-4AA1-B1B3-441695C2D77E}" name="Category" totalsRowLabel="Apparel Total" dataDxfId="71" totalsRowDxfId="70"/>
    <tableColumn id="2" xr3:uid="{88BE3A3F-F803-4476-99D7-719329A7C91D}" name="Estimated" totalsRowFunction="sum" dataDxfId="69" totalsRowDxfId="68"/>
    <tableColumn id="3" xr3:uid="{C4AD93C4-7738-4185-90EC-10D3A9557446}" name="Actual" totalsRowFunction="sum" dataDxfId="67" totalsRowDxfId="66"/>
    <tableColumn id="4" xr3:uid="{B25B1A90-BF9F-4866-9B82-07FB983EB761}" name="Over/Under" totalsRowFunction="sum" dataDxfId="65" totalsRowDxfId="64"/>
  </tableColumns>
  <tableStyleInfo name="Wedding Budget" showFirstColumn="1" showLastColumn="0" showRowStripes="1" showColumnStripes="0"/>
  <extLst>
    <ext xmlns:x14="http://schemas.microsoft.com/office/spreadsheetml/2009/9/main" uri="{504A1905-F514-4f6f-8877-14C23A59335A}">
      <x14:table altTextSummary="Enter Category item and Estimated and Actual Apparel Costs in this table. Over or Under Amount, and Total are auto calculated, and icon is updated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B3F8990F-090D-435F-9E69-B2CDDF1549CC}" name="Reception4" displayName="Reception4" ref="A15:D19" totalsRowCount="1" headerRowDxfId="63" dataDxfId="61" totalsRowDxfId="59" headerRowBorderDxfId="62" tableBorderDxfId="60" totalsRowBorderDxfId="58">
  <autoFilter ref="A15:D18" xr:uid="{B3F8990F-090D-435F-9E69-B2CDDF1549CC}"/>
  <tableColumns count="4">
    <tableColumn id="1" xr3:uid="{EDAC8B75-8FFE-4DCD-98D9-D4845DAB730B}" name="Category" totalsRowLabel="Reception Total" dataDxfId="57" totalsRowDxfId="56"/>
    <tableColumn id="2" xr3:uid="{25910A0C-14C0-4B18-9B09-9DB6DB7F7EA8}" name="Estimated" totalsRowFunction="sum" dataDxfId="55" totalsRowDxfId="54"/>
    <tableColumn id="3" xr3:uid="{92DFA652-60E5-4AF4-8BD3-363852269CD3}" name="Actual" totalsRowFunction="sum" dataDxfId="53" totalsRowDxfId="52"/>
    <tableColumn id="4" xr3:uid="{F1DE2B87-CF53-4C53-9367-5210A85FC737}" name="Over/Under" totalsRowFunction="sum" dataDxfId="51" totalsRowDxfId="50" dataCellStyle="20% - Accent1"/>
  </tableColumns>
  <tableStyleInfo name="Wedding Budget" showFirstColumn="1" showLastColumn="0" showRowStripes="1" showColumnStripes="0"/>
  <extLst>
    <ext xmlns:x14="http://schemas.microsoft.com/office/spreadsheetml/2009/9/main" uri="{504A1905-F514-4f6f-8877-14C23A59335A}">
      <x14:table altTextSummary="Enter Category item and Estimated and Actual Reception Costs excluding Entertainment and Decorations costs in this table. Over or Under Amount, and Total are auto calculated, and icon is updated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372E479E-A719-4B0A-B096-E9B001DA0696}" name="Music5" displayName="Music5" ref="A24:D27" totalsRowCount="1" headerRowDxfId="49" dataDxfId="48" totalsRowDxfId="47">
  <autoFilter ref="A24:D26" xr:uid="{372E479E-A719-4B0A-B096-E9B001DA0696}"/>
  <tableColumns count="4">
    <tableColumn id="1" xr3:uid="{9EDE94DB-DF23-406A-BC20-8CF701EF1F23}" name="Category" totalsRowLabel="Music/Entertainment Total" dataDxfId="46" totalsRowDxfId="45"/>
    <tableColumn id="2" xr3:uid="{F53DAEA4-507A-49E1-895F-D4D8B633EE6C}" name="Estimated" totalsRowFunction="sum" dataDxfId="44" totalsRowDxfId="43"/>
    <tableColumn id="3" xr3:uid="{CA9C0591-7809-4DF4-8F80-4C1E62E82042}" name="Actual" totalsRowFunction="sum" dataDxfId="42" totalsRowDxfId="41"/>
    <tableColumn id="4" xr3:uid="{64733FCF-7044-4BAC-A016-C24A88C56D35}" name="Over/Under" totalsRowFunction="sum" dataDxfId="40" totalsRowDxfId="39"/>
  </tableColumns>
  <tableStyleInfo name="Wedding Budget" showFirstColumn="1" showLastColumn="0" showRowStripes="1" showColumnStripes="0"/>
  <extLst>
    <ext xmlns:x14="http://schemas.microsoft.com/office/spreadsheetml/2009/9/main" uri="{504A1905-F514-4f6f-8877-14C23A59335A}">
      <x14:table altTextSummary="Enter Category item and Estimated and Actual Music and Entertainment Costs in this table. Over or Under Amount, and Total are auto calculated, and icon is updated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402A589B-1A7A-4EB9-B558-28175A8E0BDD}" name="Printing6" displayName="Printing6" ref="A32:D38" totalsRowCount="1" headerRowDxfId="38" dataDxfId="37" totalsRowDxfId="36">
  <autoFilter ref="A32:D37" xr:uid="{402A589B-1A7A-4EB9-B558-28175A8E0BDD}"/>
  <tableColumns count="4">
    <tableColumn id="1" xr3:uid="{950ACC35-F620-40D2-9E3B-E62359F44CE8}" name="Category" totalsRowLabel="Printing /Stationery Total" dataDxfId="35" totalsRowDxfId="34"/>
    <tableColumn id="2" xr3:uid="{28E5D84B-C7DC-41CE-A5E5-41FAA1AA9FDB}" name="Estimated" totalsRowFunction="sum" dataDxfId="33" totalsRowDxfId="32"/>
    <tableColumn id="3" xr3:uid="{3C98F326-86AD-4CF0-A521-994CB537FF31}" name="Actual" totalsRowFunction="sum" dataDxfId="31" totalsRowDxfId="30"/>
    <tableColumn id="4" xr3:uid="{F5654A37-E17C-4A70-B16A-82DEF1FCB560}" name="Over/Under" totalsRowFunction="sum" dataDxfId="29" totalsRowDxfId="28"/>
  </tableColumns>
  <tableStyleInfo name="Wedding Budget" showFirstColumn="1" showLastColumn="0" showRowStripes="1" showColumnStripes="0"/>
  <extLst>
    <ext xmlns:x14="http://schemas.microsoft.com/office/spreadsheetml/2009/9/main" uri="{504A1905-F514-4f6f-8877-14C23A59335A}">
      <x14:table altTextSummary="Enter Category item and Estimated and Actual Printing and Stationery Costs in this table. Over or Under Amount, and Total are auto calculated, and icon is updated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2823F68A-8F25-4D30-9F0A-F5C88A7E4F68}" name="Photography7" displayName="Photography7" ref="A42:D47" totalsRowCount="1" headerRowDxfId="27" dataDxfId="25" totalsRowDxfId="23" headerRowBorderDxfId="26" tableBorderDxfId="24" totalsRowBorderDxfId="22">
  <autoFilter ref="A42:D46" xr:uid="{2823F68A-8F25-4D30-9F0A-F5C88A7E4F68}"/>
  <tableColumns count="4">
    <tableColumn id="1" xr3:uid="{98BF3201-5378-4D4C-89C8-5C04337D5F27}" name="Category" totalsRowLabel="Photography Total" dataDxfId="21" totalsRowDxfId="20"/>
    <tableColumn id="2" xr3:uid="{991B4FCA-4159-4B25-867E-A3DA39FE1F9A}" name="Estimated" totalsRowFunction="sum" dataDxfId="19" totalsRowDxfId="18"/>
    <tableColumn id="3" xr3:uid="{2202236C-E56B-4A3C-9365-174AA6916017}" name="Actual" totalsRowFunction="sum" dataDxfId="17" totalsRowDxfId="16"/>
    <tableColumn id="4" xr3:uid="{0EA9D1A7-AB9E-4AAC-8ADB-45445B8D4886}" name="Over/Under" totalsRowFunction="sum" dataDxfId="15" totalsRowDxfId="14"/>
  </tableColumns>
  <tableStyleInfo name="Wedding Budget" showFirstColumn="1" showLastColumn="0" showRowStripes="1" showColumnStripes="0"/>
  <extLst>
    <ext xmlns:x14="http://schemas.microsoft.com/office/spreadsheetml/2009/9/main" uri="{504A1905-F514-4f6f-8877-14C23A59335A}">
      <x14:table altTextSummary="Enter Category item and Estimated and Actual Photography Costs in this table. Over or Under Amount, and Total are auto calculated, and icon is updated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FE830527-2A3F-4750-B5BC-CDD5392FBF2E}" name="Decorations8" displayName="Decorations8" ref="A52:D57" totalsRowCount="1" headerRowDxfId="13" dataDxfId="11" totalsRowDxfId="9" headerRowBorderDxfId="12" tableBorderDxfId="10" totalsRowBorderDxfId="8">
  <autoFilter ref="A52:D56" xr:uid="{FE830527-2A3F-4750-B5BC-CDD5392FBF2E}"/>
  <tableColumns count="4">
    <tableColumn id="1" xr3:uid="{30ACE60C-84BF-42A7-AC6E-C1F444F79E4C}" name="Category" totalsRowLabel="Decorations Total" dataDxfId="7" totalsRowDxfId="6"/>
    <tableColumn id="2" xr3:uid="{0E08A198-E9D5-4482-87ED-65D7ED5194DB}" name="Estimated" totalsRowFunction="sum" dataDxfId="5" totalsRowDxfId="4"/>
    <tableColumn id="3" xr3:uid="{AEF546B1-DAA7-4734-AE53-A0B44F0E5180}" name="Actual" totalsRowFunction="sum" dataDxfId="3" totalsRowDxfId="2"/>
    <tableColumn id="4" xr3:uid="{C5FA1E98-4A3B-4642-B117-1BF8C89BFCAC}" name="Over/Under" totalsRowFunction="sum" dataDxfId="1" totalsRowDxfId="0"/>
  </tableColumns>
  <tableStyleInfo name="Wedding Budget" showFirstColumn="1" showLastColumn="0" showRowStripes="1" showColumnStripes="0"/>
  <extLst>
    <ext xmlns:x14="http://schemas.microsoft.com/office/spreadsheetml/2009/9/main" uri="{504A1905-F514-4f6f-8877-14C23A59335A}">
      <x14:table altTextSummary="Enter Category item and Estimated and Actual Decorations costs excluding flowers costs in this table. Over or Under Amount, and Total are auto calculated, and icon is updated"/>
    </ext>
  </extLst>
</table>
</file>

<file path=xl/theme/theme1.xml><?xml version="1.0" encoding="utf-8"?>
<a:theme xmlns:a="http://schemas.openxmlformats.org/drawingml/2006/main" name="Wedding">
  <a:themeElements>
    <a:clrScheme name="Custom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96D2"/>
      </a:accent1>
      <a:accent2>
        <a:srgbClr val="6AC7FF"/>
      </a:accent2>
      <a:accent3>
        <a:srgbClr val="CC9900"/>
      </a:accent3>
      <a:accent4>
        <a:srgbClr val="FDD475"/>
      </a:accent4>
      <a:accent5>
        <a:srgbClr val="000000"/>
      </a:accent5>
      <a:accent6>
        <a:srgbClr val="8A8A8A"/>
      </a:accent6>
      <a:hlink>
        <a:srgbClr val="0096D2"/>
      </a:hlink>
      <a:folHlink>
        <a:srgbClr val="00578B"/>
      </a:folHlink>
    </a:clrScheme>
    <a:fontScheme name="Constantia">
      <a:majorFont>
        <a:latin typeface="Constantia"/>
        <a:ea typeface=""/>
        <a:cs typeface=""/>
      </a:majorFont>
      <a:minorFont>
        <a:latin typeface="Constanti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46BE02-0A88-4CA3-A77F-7355E2F7103E}">
  <sheetPr>
    <pageSetUpPr fitToPage="1"/>
  </sheetPr>
  <dimension ref="A1:E21"/>
  <sheetViews>
    <sheetView tabSelected="1" topLeftCell="A15" zoomScaleNormal="100" workbookViewId="0">
      <selection activeCell="E19" sqref="E19"/>
    </sheetView>
  </sheetViews>
  <sheetFormatPr defaultColWidth="20.7109375" defaultRowHeight="35.1" customHeight="1"/>
  <cols>
    <col min="1" max="1" width="27.42578125" style="13" customWidth="1"/>
    <col min="2" max="16384" width="20.7109375" style="8"/>
  </cols>
  <sheetData>
    <row r="1" spans="1:5" ht="51.75" customHeight="1">
      <c r="A1" s="58" t="s">
        <v>53</v>
      </c>
      <c r="B1" s="58"/>
      <c r="C1" s="58"/>
      <c r="D1" s="58"/>
      <c r="E1" s="58"/>
    </row>
    <row r="2" spans="1:5" ht="46.5" customHeight="1">
      <c r="A2" s="58"/>
      <c r="B2" s="58"/>
      <c r="C2" s="58"/>
      <c r="D2" s="58"/>
      <c r="E2" s="58"/>
    </row>
    <row r="4" spans="1:5" s="17" customFormat="1" ht="35.1" customHeight="1">
      <c r="A4" s="55" t="s">
        <v>24</v>
      </c>
      <c r="B4" s="55"/>
      <c r="C4" s="55"/>
      <c r="D4" s="55"/>
      <c r="E4" s="55"/>
    </row>
    <row r="5" spans="1:5" ht="35.1" customHeight="1">
      <c r="A5" s="56">
        <f ca="1">TODAY()+365</f>
        <v>45209</v>
      </c>
      <c r="B5" s="56"/>
      <c r="C5" s="56"/>
      <c r="D5" s="56"/>
      <c r="E5" s="56"/>
    </row>
    <row r="6" spans="1:5" ht="35.1" customHeight="1">
      <c r="A6" s="57"/>
      <c r="B6" s="57"/>
      <c r="C6" s="57"/>
      <c r="D6" s="57"/>
      <c r="E6" s="9"/>
    </row>
    <row r="7" spans="1:5" s="16" customFormat="1" ht="45" customHeight="1">
      <c r="A7" s="18" t="s">
        <v>45</v>
      </c>
      <c r="B7" s="19" t="s">
        <v>46</v>
      </c>
      <c r="C7" s="19" t="s">
        <v>47</v>
      </c>
      <c r="D7" s="19" t="s">
        <v>48</v>
      </c>
      <c r="E7" s="20" t="s">
        <v>50</v>
      </c>
    </row>
    <row r="8" spans="1:5" ht="35.1" customHeight="1">
      <c r="A8" s="12" t="s">
        <v>16</v>
      </c>
      <c r="B8" s="11"/>
      <c r="C8" s="11"/>
      <c r="D8" s="11"/>
      <c r="E8" s="10"/>
    </row>
    <row r="9" spans="1:5" ht="35.1" customHeight="1">
      <c r="A9" s="12" t="s">
        <v>8</v>
      </c>
      <c r="B9" s="11"/>
      <c r="C9" s="11"/>
      <c r="D9" s="11"/>
      <c r="E9" s="10"/>
    </row>
    <row r="10" spans="1:5" ht="35.1" customHeight="1">
      <c r="A10" s="12" t="s">
        <v>37</v>
      </c>
      <c r="B10" s="11"/>
      <c r="C10" s="11"/>
      <c r="D10" s="11"/>
      <c r="E10" s="10"/>
    </row>
    <row r="11" spans="1:5" ht="35.1" customHeight="1">
      <c r="A11" s="12" t="s">
        <v>25</v>
      </c>
      <c r="B11" s="11"/>
      <c r="C11" s="11"/>
      <c r="D11" s="11"/>
      <c r="E11" s="10"/>
    </row>
    <row r="12" spans="1:5" ht="35.1" customHeight="1">
      <c r="A12" s="12" t="s">
        <v>13</v>
      </c>
      <c r="B12" s="11"/>
      <c r="C12" s="11"/>
      <c r="D12" s="11"/>
      <c r="E12" s="10"/>
    </row>
    <row r="13" spans="1:5" ht="35.1" customHeight="1">
      <c r="A13" s="12" t="s">
        <v>1</v>
      </c>
      <c r="B13" s="11"/>
      <c r="C13" s="11"/>
      <c r="D13" s="11"/>
      <c r="E13" s="10"/>
    </row>
    <row r="14" spans="1:5" ht="35.1" customHeight="1">
      <c r="A14" s="12" t="s">
        <v>2</v>
      </c>
      <c r="B14" s="11"/>
      <c r="C14" s="11"/>
      <c r="D14" s="11"/>
      <c r="E14" s="10"/>
    </row>
    <row r="15" spans="1:5" ht="35.1" customHeight="1">
      <c r="A15" s="12" t="s">
        <v>6</v>
      </c>
      <c r="B15" s="11"/>
      <c r="C15" s="11"/>
      <c r="D15" s="11"/>
      <c r="E15" s="10"/>
    </row>
    <row r="16" spans="1:5" ht="35.1" customHeight="1">
      <c r="A16" s="12" t="s">
        <v>38</v>
      </c>
      <c r="B16" s="11"/>
      <c r="C16" s="11"/>
      <c r="D16" s="11"/>
      <c r="E16" s="10"/>
    </row>
    <row r="17" spans="1:5" ht="35.1" customHeight="1">
      <c r="A17" s="12" t="s">
        <v>56</v>
      </c>
      <c r="B17" s="52"/>
      <c r="C17" s="11"/>
      <c r="D17" s="53"/>
      <c r="E17" s="54"/>
    </row>
    <row r="18" spans="1:5" ht="35.1" customHeight="1">
      <c r="A18" s="12" t="s">
        <v>57</v>
      </c>
      <c r="B18" s="52"/>
      <c r="C18" s="11"/>
      <c r="D18" s="53"/>
      <c r="E18" s="54"/>
    </row>
    <row r="19" spans="1:5" ht="35.1" customHeight="1">
      <c r="A19" s="12" t="s">
        <v>58</v>
      </c>
      <c r="B19" s="52"/>
      <c r="C19" s="11"/>
      <c r="D19" s="53"/>
      <c r="E19" s="54"/>
    </row>
    <row r="20" spans="1:5" ht="35.1" customHeight="1">
      <c r="A20" s="12" t="s">
        <v>55</v>
      </c>
      <c r="B20" s="52"/>
      <c r="C20" s="11"/>
      <c r="D20" s="53"/>
      <c r="E20" s="53"/>
    </row>
    <row r="21" spans="1:5" s="14" customFormat="1" ht="35.1" customHeight="1">
      <c r="A21" s="21" t="s">
        <v>7</v>
      </c>
      <c r="B21" s="22">
        <f>SUBTOTAL(109,BudgetSummary2[Estimated])</f>
        <v>0</v>
      </c>
      <c r="C21" s="22">
        <f>SUBTOTAL(109,BudgetSummary2[Actual])</f>
        <v>0</v>
      </c>
      <c r="D21" s="22">
        <f>SUBTOTAL(109,BudgetSummary2[Over/Under])</f>
        <v>0</v>
      </c>
      <c r="E21" s="23"/>
    </row>
  </sheetData>
  <mergeCells count="4">
    <mergeCell ref="A4:E4"/>
    <mergeCell ref="A5:E5"/>
    <mergeCell ref="A6:D6"/>
    <mergeCell ref="A1:E2"/>
  </mergeCells>
  <dataValidations count="3">
    <dataValidation allowBlank="1" showInputMessage="1" showErrorMessage="1" prompt="This table is automatically updated using data from Expenses worksheet._x000a__x000a_This column shows the categories you have already completed." sqref="E7" xr:uid="{285494A5-4BB7-4053-B050-CCC1E62D8D18}"/>
    <dataValidation allowBlank="1" showInputMessage="1" showErrorMessage="1" prompt="This table is automatically updated using data from Expenses worksheet" sqref="A7:D7" xr:uid="{9C20B29C-546D-498B-BE34-B5386A62D479}"/>
    <dataValidation allowBlank="1" showInputMessage="1" showErrorMessage="1" prompt="Enter your Wedding Date in this cell" sqref="A5:E5" xr:uid="{FE85BE12-E27F-4392-A498-515799FFDB2E}"/>
  </dataValidations>
  <pageMargins left="0.7" right="0.7" top="0.75" bottom="0.75" header="0.3" footer="0.3"/>
  <pageSetup scale="82" orientation="portrait" r:id="rId1"/>
  <colBreaks count="1" manualBreakCount="1">
    <brk id="5" max="1048575" man="1"/>
  </colBreaks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" id="{822100CC-3E52-4F83-ADFF-06AEA7B4ED52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3Symbols2" iconId="1"/>
              <x14:cfIcon iconSet="3Symbols2" iconId="1"/>
              <x14:cfIcon iconSet="NoIcons" iconId="0"/>
            </x14:iconSet>
          </x14:cfRule>
          <xm:sqref>D8:D20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F1BC40-3EB5-43C5-A76C-0E54D84B29EF}">
  <sheetPr>
    <pageSetUpPr fitToPage="1"/>
  </sheetPr>
  <dimension ref="A1:D57"/>
  <sheetViews>
    <sheetView zoomScale="25" zoomScaleNormal="25" workbookViewId="0">
      <selection activeCell="D56" sqref="D56"/>
    </sheetView>
  </sheetViews>
  <sheetFormatPr defaultColWidth="20.7109375" defaultRowHeight="35.1" customHeight="1"/>
  <cols>
    <col min="1" max="1" width="35.7109375" style="5" customWidth="1"/>
    <col min="2" max="4" width="20.7109375" style="6"/>
    <col min="5" max="16384" width="20.7109375" style="7"/>
  </cols>
  <sheetData>
    <row r="1" spans="1:4" s="8" customFormat="1" ht="51.75" customHeight="1">
      <c r="A1" s="58" t="s">
        <v>53</v>
      </c>
      <c r="B1" s="58"/>
      <c r="C1" s="58"/>
      <c r="D1" s="58"/>
    </row>
    <row r="2" spans="1:4" s="8" customFormat="1" ht="46.5" customHeight="1">
      <c r="A2" s="58"/>
      <c r="B2" s="58"/>
      <c r="C2" s="58"/>
      <c r="D2" s="58"/>
    </row>
    <row r="4" spans="1:4" ht="35.1" customHeight="1">
      <c r="A4" s="64" t="s">
        <v>16</v>
      </c>
      <c r="B4" s="65"/>
      <c r="C4" s="65"/>
      <c r="D4" s="66"/>
    </row>
    <row r="5" spans="1:4" ht="35.1" customHeight="1">
      <c r="A5" s="25"/>
      <c r="B5" s="24"/>
      <c r="C5" s="24"/>
      <c r="D5" s="24"/>
    </row>
    <row r="6" spans="1:4" s="15" customFormat="1" ht="35.1" customHeight="1">
      <c r="A6" s="39" t="s">
        <v>45</v>
      </c>
      <c r="B6" s="40" t="s">
        <v>46</v>
      </c>
      <c r="C6" s="40" t="s">
        <v>47</v>
      </c>
      <c r="D6" s="41" t="s">
        <v>48</v>
      </c>
    </row>
    <row r="7" spans="1:4" ht="35.1" customHeight="1">
      <c r="A7" s="27" t="s">
        <v>42</v>
      </c>
      <c r="B7" s="30">
        <v>1500</v>
      </c>
      <c r="C7" s="30">
        <v>1500</v>
      </c>
      <c r="D7" s="31"/>
    </row>
    <row r="8" spans="1:4" ht="35.1" customHeight="1">
      <c r="A8" s="27" t="s">
        <v>43</v>
      </c>
      <c r="B8" s="30">
        <v>2000</v>
      </c>
      <c r="C8" s="30">
        <v>2300</v>
      </c>
      <c r="D8" s="31"/>
    </row>
    <row r="9" spans="1:4" ht="35.1" customHeight="1">
      <c r="A9" s="28" t="s">
        <v>44</v>
      </c>
      <c r="B9" s="30">
        <v>3000</v>
      </c>
      <c r="C9" s="30">
        <v>2750</v>
      </c>
      <c r="D9" s="31"/>
    </row>
    <row r="10" spans="1:4" ht="35.1" customHeight="1">
      <c r="A10" s="29" t="s">
        <v>23</v>
      </c>
      <c r="B10" s="32">
        <f>SUBTOTAL(109,Apparel3[Estimated])</f>
        <v>6500</v>
      </c>
      <c r="C10" s="32">
        <f>SUBTOTAL(109,Apparel3[Actual])</f>
        <v>6550</v>
      </c>
      <c r="D10" s="33">
        <f>SUBTOTAL(109,Apparel3[Over/Under])</f>
        <v>0</v>
      </c>
    </row>
    <row r="11" spans="1:4" ht="35.1" customHeight="1">
      <c r="A11" s="26"/>
      <c r="B11" s="34"/>
      <c r="C11" s="34"/>
      <c r="D11" s="34"/>
    </row>
    <row r="12" spans="1:4" ht="35.1" customHeight="1">
      <c r="A12" s="60" t="str">
        <f>"Are all expenses in "&amp;A4&amp;" category done?"</f>
        <v>Are all expenses in Apparel category done?</v>
      </c>
      <c r="B12" s="60"/>
      <c r="C12" s="60"/>
      <c r="D12" s="51" t="s">
        <v>51</v>
      </c>
    </row>
    <row r="13" spans="1:4" ht="35.1" customHeight="1">
      <c r="A13" s="26"/>
      <c r="B13" s="35"/>
      <c r="C13" s="35"/>
      <c r="D13" s="35"/>
    </row>
    <row r="14" spans="1:4" ht="35.1" customHeight="1">
      <c r="A14" s="59" t="s">
        <v>32</v>
      </c>
      <c r="B14" s="59"/>
      <c r="C14" s="59"/>
      <c r="D14" s="59"/>
    </row>
    <row r="15" spans="1:4" ht="35.1" customHeight="1">
      <c r="A15" s="42" t="s">
        <v>45</v>
      </c>
      <c r="B15" s="43" t="s">
        <v>46</v>
      </c>
      <c r="C15" s="43" t="s">
        <v>47</v>
      </c>
      <c r="D15" s="44" t="s">
        <v>48</v>
      </c>
    </row>
    <row r="16" spans="1:4" ht="35.1" customHeight="1">
      <c r="A16" s="28" t="s">
        <v>54</v>
      </c>
      <c r="B16" s="30">
        <v>0</v>
      </c>
      <c r="C16" s="30">
        <v>0</v>
      </c>
      <c r="D16" s="31"/>
    </row>
    <row r="17" spans="1:4" ht="35.1" customHeight="1">
      <c r="A17" s="28" t="s">
        <v>0</v>
      </c>
      <c r="B17" s="30">
        <v>0</v>
      </c>
      <c r="C17" s="30">
        <v>0</v>
      </c>
      <c r="D17" s="31"/>
    </row>
    <row r="18" spans="1:4" ht="35.1" customHeight="1">
      <c r="A18" s="28" t="s">
        <v>9</v>
      </c>
      <c r="B18" s="30">
        <v>700</v>
      </c>
      <c r="C18" s="30">
        <v>700</v>
      </c>
      <c r="D18" s="31"/>
    </row>
    <row r="19" spans="1:4" ht="35.1" customHeight="1">
      <c r="A19" s="29" t="s">
        <v>29</v>
      </c>
      <c r="B19" s="32">
        <f>SUBTOTAL(109,Reception4[Estimated])</f>
        <v>700</v>
      </c>
      <c r="C19" s="32">
        <f>SUBTOTAL(109,Reception4[Actual])</f>
        <v>700</v>
      </c>
      <c r="D19" s="33">
        <f>SUBTOTAL(109,Reception4[Over/Under])</f>
        <v>0</v>
      </c>
    </row>
    <row r="20" spans="1:4" ht="35.1" customHeight="1">
      <c r="A20" s="26"/>
      <c r="B20" s="34"/>
      <c r="C20" s="34"/>
      <c r="D20" s="34"/>
    </row>
    <row r="21" spans="1:4" ht="35.1" customHeight="1">
      <c r="A21" s="61" t="str">
        <f>"Are all expenses in "&amp;A14&amp;" category done?"</f>
        <v>Are all expenses in Reception* category done?</v>
      </c>
      <c r="B21" s="62"/>
      <c r="C21" s="63"/>
      <c r="D21" s="51" t="s">
        <v>52</v>
      </c>
    </row>
    <row r="22" spans="1:4" ht="35.1" customHeight="1">
      <c r="A22" s="26"/>
      <c r="B22" s="35"/>
      <c r="C22" s="35"/>
      <c r="D22" s="35"/>
    </row>
    <row r="23" spans="1:4" ht="35.1" customHeight="1">
      <c r="A23" s="59" t="s">
        <v>35</v>
      </c>
      <c r="B23" s="59"/>
      <c r="C23" s="59"/>
      <c r="D23" s="59"/>
    </row>
    <row r="24" spans="1:4" ht="35.1" customHeight="1">
      <c r="A24" s="48" t="s">
        <v>45</v>
      </c>
      <c r="B24" s="49" t="s">
        <v>46</v>
      </c>
      <c r="C24" s="49" t="s">
        <v>47</v>
      </c>
      <c r="D24" s="49" t="s">
        <v>48</v>
      </c>
    </row>
    <row r="25" spans="1:4" ht="35.1" customHeight="1">
      <c r="A25" s="50" t="s">
        <v>17</v>
      </c>
      <c r="B25" s="30">
        <v>400</v>
      </c>
      <c r="C25" s="30">
        <v>400</v>
      </c>
      <c r="D25" s="30"/>
    </row>
    <row r="26" spans="1:4" ht="35.1" customHeight="1">
      <c r="A26" s="47" t="s">
        <v>18</v>
      </c>
      <c r="B26" s="30">
        <v>200</v>
      </c>
      <c r="C26" s="30">
        <v>100</v>
      </c>
      <c r="D26" s="30"/>
    </row>
    <row r="27" spans="1:4" ht="35.1" customHeight="1">
      <c r="A27" s="47" t="s">
        <v>36</v>
      </c>
      <c r="B27" s="30">
        <f>SUBTOTAL(109,Music5[Estimated])</f>
        <v>600</v>
      </c>
      <c r="C27" s="30">
        <f>SUBTOTAL(109,Music5[Actual])</f>
        <v>500</v>
      </c>
      <c r="D27" s="30">
        <f>SUBTOTAL(109,Music5[Over/Under])</f>
        <v>0</v>
      </c>
    </row>
    <row r="28" spans="1:4" ht="35.1" customHeight="1">
      <c r="A28" s="26"/>
      <c r="B28" s="34"/>
      <c r="C28" s="34"/>
      <c r="D28" s="34"/>
    </row>
    <row r="29" spans="1:4" ht="35.1" customHeight="1">
      <c r="A29" s="61" t="str">
        <f>"Are all expenses in "&amp;A23&amp;" category done?"</f>
        <v>Are all expenses in Music/Entertainment category done?</v>
      </c>
      <c r="B29" s="62"/>
      <c r="C29" s="63"/>
      <c r="D29" s="51" t="s">
        <v>52</v>
      </c>
    </row>
    <row r="30" spans="1:4" ht="35.1" customHeight="1">
      <c r="A30" s="26"/>
      <c r="B30" s="35"/>
      <c r="C30" s="35"/>
      <c r="D30" s="35"/>
    </row>
    <row r="31" spans="1:4" ht="35.1" customHeight="1">
      <c r="A31" s="59" t="s">
        <v>27</v>
      </c>
      <c r="B31" s="59"/>
      <c r="C31" s="59"/>
      <c r="D31" s="59"/>
    </row>
    <row r="32" spans="1:4" ht="35.1" customHeight="1">
      <c r="A32" s="48" t="s">
        <v>45</v>
      </c>
      <c r="B32" s="49" t="s">
        <v>46</v>
      </c>
      <c r="C32" s="49" t="s">
        <v>47</v>
      </c>
      <c r="D32" s="49" t="s">
        <v>48</v>
      </c>
    </row>
    <row r="33" spans="1:4" ht="35.1" customHeight="1">
      <c r="A33" s="47" t="s">
        <v>10</v>
      </c>
      <c r="B33" s="30">
        <v>500</v>
      </c>
      <c r="C33" s="30">
        <v>450</v>
      </c>
      <c r="D33" s="30"/>
    </row>
    <row r="34" spans="1:4" ht="35.1" customHeight="1">
      <c r="A34" s="47" t="s">
        <v>11</v>
      </c>
      <c r="B34" s="30">
        <v>200</v>
      </c>
      <c r="C34" s="30">
        <v>175</v>
      </c>
      <c r="D34" s="30"/>
    </row>
    <row r="35" spans="1:4" ht="35.1" customHeight="1">
      <c r="A35" s="47" t="s">
        <v>21</v>
      </c>
      <c r="B35" s="30">
        <v>100</v>
      </c>
      <c r="C35" s="30">
        <v>100</v>
      </c>
      <c r="D35" s="30"/>
    </row>
    <row r="36" spans="1:4" ht="35.1" customHeight="1">
      <c r="A36" s="47" t="s">
        <v>22</v>
      </c>
      <c r="B36" s="30">
        <v>25</v>
      </c>
      <c r="C36" s="30">
        <v>25</v>
      </c>
      <c r="D36" s="30"/>
    </row>
    <row r="37" spans="1:4" ht="35.1" customHeight="1">
      <c r="A37" s="47" t="s">
        <v>12</v>
      </c>
      <c r="B37" s="30">
        <v>75</v>
      </c>
      <c r="C37" s="30">
        <v>80</v>
      </c>
      <c r="D37" s="30"/>
    </row>
    <row r="38" spans="1:4" ht="35.1" customHeight="1">
      <c r="A38" s="47" t="s">
        <v>34</v>
      </c>
      <c r="B38" s="30">
        <f>SUBTOTAL(109,Printing6[Estimated])</f>
        <v>900</v>
      </c>
      <c r="C38" s="30">
        <f>SUBTOTAL(109,Printing6[Actual])</f>
        <v>830</v>
      </c>
      <c r="D38" s="30">
        <f>SUBTOTAL(109,Printing6[Over/Under])</f>
        <v>0</v>
      </c>
    </row>
    <row r="39" spans="1:4" ht="35.1" customHeight="1">
      <c r="A39" s="60" t="str">
        <f>"Are all expenses in "&amp;A31&amp;" category done?"</f>
        <v>Are all expenses in Printing/Stationery category done?</v>
      </c>
      <c r="B39" s="60"/>
      <c r="C39" s="60"/>
      <c r="D39" s="51" t="s">
        <v>51</v>
      </c>
    </row>
    <row r="40" spans="1:4" ht="35.1" customHeight="1">
      <c r="A40" s="26"/>
      <c r="B40" s="35"/>
      <c r="C40" s="35"/>
      <c r="D40" s="35"/>
    </row>
    <row r="41" spans="1:4" ht="35.1" customHeight="1">
      <c r="A41" s="59" t="s">
        <v>13</v>
      </c>
      <c r="B41" s="59"/>
      <c r="C41" s="59"/>
      <c r="D41" s="59"/>
    </row>
    <row r="42" spans="1:4" ht="35.1" customHeight="1">
      <c r="A42" s="42" t="s">
        <v>45</v>
      </c>
      <c r="B42" s="43" t="s">
        <v>46</v>
      </c>
      <c r="C42" s="43" t="s">
        <v>47</v>
      </c>
      <c r="D42" s="44" t="s">
        <v>48</v>
      </c>
    </row>
    <row r="43" spans="1:4" ht="35.1" customHeight="1">
      <c r="A43" s="28" t="s">
        <v>14</v>
      </c>
      <c r="B43" s="30">
        <v>1300</v>
      </c>
      <c r="C43" s="30">
        <v>1300</v>
      </c>
      <c r="D43" s="45"/>
    </row>
    <row r="44" spans="1:4" ht="35.1" customHeight="1">
      <c r="A44" s="28" t="s">
        <v>19</v>
      </c>
      <c r="B44" s="30">
        <v>25</v>
      </c>
      <c r="C44" s="30">
        <v>25</v>
      </c>
      <c r="D44" s="45"/>
    </row>
    <row r="45" spans="1:4" ht="35.1" customHeight="1">
      <c r="A45" s="28" t="s">
        <v>20</v>
      </c>
      <c r="B45" s="30">
        <v>100</v>
      </c>
      <c r="C45" s="30">
        <v>100</v>
      </c>
      <c r="D45" s="45"/>
    </row>
    <row r="46" spans="1:4" ht="35.1" customHeight="1">
      <c r="A46" s="28" t="s">
        <v>15</v>
      </c>
      <c r="B46" s="30">
        <v>200</v>
      </c>
      <c r="C46" s="30">
        <v>150</v>
      </c>
      <c r="D46" s="45"/>
    </row>
    <row r="47" spans="1:4" ht="35.1" customHeight="1">
      <c r="A47" s="46" t="s">
        <v>28</v>
      </c>
      <c r="B47" s="32">
        <f>SUBTOTAL(109,Photography7[Estimated])</f>
        <v>1625</v>
      </c>
      <c r="C47" s="32">
        <f>SUBTOTAL(109,Photography7[Actual])</f>
        <v>1575</v>
      </c>
      <c r="D47" s="33">
        <f>SUBTOTAL(109,Photography7[Over/Under])</f>
        <v>0</v>
      </c>
    </row>
    <row r="48" spans="1:4" ht="35.1" customHeight="1">
      <c r="A48" s="26"/>
      <c r="B48" s="34"/>
      <c r="C48" s="34"/>
      <c r="D48" s="34"/>
    </row>
    <row r="49" spans="1:4" ht="35.1" customHeight="1">
      <c r="A49" s="61" t="str">
        <f>"Are all expenses in "&amp;A41&amp;" category done?"</f>
        <v>Are all expenses in Photography category done?</v>
      </c>
      <c r="B49" s="62"/>
      <c r="C49" s="63"/>
      <c r="D49" s="51" t="s">
        <v>51</v>
      </c>
    </row>
    <row r="50" spans="1:4" ht="35.1" customHeight="1">
      <c r="A50" s="26"/>
      <c r="B50" s="35"/>
      <c r="C50" s="35"/>
      <c r="D50" s="35"/>
    </row>
    <row r="51" spans="1:4" ht="35.1" customHeight="1">
      <c r="A51" s="59" t="s">
        <v>33</v>
      </c>
      <c r="B51" s="59"/>
      <c r="C51" s="59"/>
      <c r="D51" s="59"/>
    </row>
    <row r="52" spans="1:4" ht="35.1" customHeight="1">
      <c r="A52" s="36" t="s">
        <v>45</v>
      </c>
      <c r="B52" s="37" t="s">
        <v>46</v>
      </c>
      <c r="C52" s="37" t="s">
        <v>47</v>
      </c>
      <c r="D52" s="38" t="s">
        <v>48</v>
      </c>
    </row>
    <row r="53" spans="1:4" ht="35.1" customHeight="1">
      <c r="A53" s="28" t="s">
        <v>31</v>
      </c>
      <c r="B53" s="30">
        <v>300</v>
      </c>
      <c r="C53" s="30">
        <v>320</v>
      </c>
      <c r="D53" s="45"/>
    </row>
    <row r="54" spans="1:4" ht="35.1" customHeight="1">
      <c r="A54" s="28" t="s">
        <v>3</v>
      </c>
      <c r="B54" s="30">
        <v>100</v>
      </c>
      <c r="C54" s="30">
        <v>75</v>
      </c>
      <c r="D54" s="45"/>
    </row>
    <row r="55" spans="1:4" ht="35.1" customHeight="1">
      <c r="A55" s="28" t="s">
        <v>4</v>
      </c>
      <c r="B55" s="30">
        <v>100</v>
      </c>
      <c r="C55" s="30">
        <v>75</v>
      </c>
      <c r="D55" s="45"/>
    </row>
    <row r="56" spans="1:4" ht="35.1" customHeight="1">
      <c r="A56" s="28" t="s">
        <v>5</v>
      </c>
      <c r="B56" s="30">
        <v>200</v>
      </c>
      <c r="C56" s="30">
        <v>250</v>
      </c>
      <c r="D56" s="45"/>
    </row>
    <row r="57" spans="1:4" ht="35.1" customHeight="1">
      <c r="A57" s="46" t="s">
        <v>30</v>
      </c>
      <c r="B57" s="32">
        <f>SUBTOTAL(109,Decorations8[Estimated])</f>
        <v>700</v>
      </c>
      <c r="C57" s="32">
        <f>SUBTOTAL(109,Decorations8[Actual])</f>
        <v>720</v>
      </c>
      <c r="D57" s="33">
        <f>SUBTOTAL(109,Decorations8[Over/Under])</f>
        <v>0</v>
      </c>
    </row>
  </sheetData>
  <mergeCells count="12">
    <mergeCell ref="A41:D41"/>
    <mergeCell ref="A51:D51"/>
    <mergeCell ref="A1:D2"/>
    <mergeCell ref="A12:C12"/>
    <mergeCell ref="A29:C29"/>
    <mergeCell ref="A21:C21"/>
    <mergeCell ref="A39:C39"/>
    <mergeCell ref="A4:D4"/>
    <mergeCell ref="A14:D14"/>
    <mergeCell ref="A23:D23"/>
    <mergeCell ref="A31:D31"/>
    <mergeCell ref="A49:C49"/>
  </mergeCells>
  <dataValidations count="7">
    <dataValidation allowBlank="1" showInputMessage="1" showErrorMessage="1" prompt="In the table below, enter expenses details under Decorations category" sqref="A51:D51" xr:uid="{642D51B4-0D57-441B-A00D-5BFB581C98D4}"/>
    <dataValidation allowBlank="1" showInputMessage="1" showErrorMessage="1" prompt="In the table below, enter expenses details under Photography category" sqref="A41:D41" xr:uid="{F7F1E56D-3BCA-434E-9AF4-DA218CA55414}"/>
    <dataValidation allowBlank="1" showInputMessage="1" showErrorMessage="1" prompt="In the table below, enter expenses details under Printing / Stationery category" sqref="A31:D31" xr:uid="{6173039E-A2E2-4317-89D6-6129894F24A0}"/>
    <dataValidation allowBlank="1" showInputMessage="1" showErrorMessage="1" prompt="In the table below, enter expenses details under Music / Entertainment category" sqref="A23:D23" xr:uid="{021DB7C3-912A-4E2D-8290-6072CFB092E1}"/>
    <dataValidation allowBlank="1" showInputMessage="1" showErrorMessage="1" prompt="In the table below, enter expenses details under Reception category" sqref="A14:D14" xr:uid="{936E90E6-B6D3-4FCD-90D6-24B025F2C9E6}"/>
    <dataValidation allowBlank="1" showInputMessage="1" showErrorMessage="1" prompt="In the table below, enter expenses details under Apparel category" sqref="A4:D4" xr:uid="{49835774-F2CC-4B8B-A720-7F0BA9E1F79E}"/>
    <dataValidation type="list" allowBlank="1" showInputMessage="1" showErrorMessage="1" prompt="Select Yes when you have completed entering details in the table above" sqref="D12 D21 D29 D39 D49" xr:uid="{E14CDAC5-5DAA-4965-93A5-205ECEF1E241}">
      <formula1>"Yes,No"</formula1>
    </dataValidation>
  </dataValidations>
  <pageMargins left="0.7" right="0.7" top="0.75" bottom="0.75" header="0.3" footer="0.3"/>
  <pageSetup scale="24" orientation="landscape" r:id="rId1"/>
  <colBreaks count="1" manualBreakCount="1">
    <brk id="4" max="1048575" man="1"/>
  </colBreaks>
  <drawing r:id="rId2"/>
  <tableParts count="6">
    <tablePart r:id="rId3"/>
    <tablePart r:id="rId4"/>
    <tablePart r:id="rId5"/>
    <tablePart r:id="rId6"/>
    <tablePart r:id="rId7"/>
    <tablePart r:id="rId8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B2:H13"/>
  <sheetViews>
    <sheetView zoomScale="130" zoomScaleNormal="130" workbookViewId="0">
      <selection activeCell="C3" sqref="C3"/>
    </sheetView>
  </sheetViews>
  <sheetFormatPr defaultRowHeight="12.75"/>
  <cols>
    <col min="2" max="2" width="13.140625" bestFit="1" customWidth="1"/>
    <col min="3" max="3" width="11.7109375" bestFit="1" customWidth="1"/>
    <col min="4" max="4" width="9.42578125" bestFit="1" customWidth="1"/>
    <col min="5" max="7" width="9.42578125" customWidth="1"/>
    <col min="8" max="8" width="19" customWidth="1"/>
  </cols>
  <sheetData>
    <row r="2" spans="2:8">
      <c r="B2" s="3" t="s">
        <v>39</v>
      </c>
      <c r="C2" s="4" t="s">
        <v>40</v>
      </c>
      <c r="D2" s="4" t="s">
        <v>47</v>
      </c>
      <c r="E2" s="4"/>
      <c r="F2" s="4" t="s">
        <v>46</v>
      </c>
      <c r="G2" s="4"/>
      <c r="H2" s="4" t="s">
        <v>41</v>
      </c>
    </row>
    <row r="3" spans="2:8">
      <c r="B3" s="1" t="s">
        <v>16</v>
      </c>
      <c r="C3" s="2" t="e">
        <f>Apparel_Total_est</f>
        <v>#REF!</v>
      </c>
      <c r="D3" s="2" t="e">
        <f>Apparel_Total_act</f>
        <v>#REF!</v>
      </c>
      <c r="E3" s="2" t="e">
        <f>C3-F3</f>
        <v>#REF!</v>
      </c>
      <c r="F3" s="2" t="e">
        <f>ROUNDUP($C$13/1000,0)</f>
        <v>#REF!</v>
      </c>
      <c r="G3" t="e">
        <f>$D$13-E3</f>
        <v>#REF!</v>
      </c>
      <c r="H3" s="2" t="e">
        <f>D3-C3</f>
        <v>#REF!</v>
      </c>
    </row>
    <row r="4" spans="2:8">
      <c r="B4" s="1" t="s">
        <v>8</v>
      </c>
      <c r="C4" s="2" t="e">
        <f>Reception_Total_est</f>
        <v>#REF!</v>
      </c>
      <c r="D4" s="2" t="e">
        <f>Reception_Total_act</f>
        <v>#REF!</v>
      </c>
      <c r="E4" s="2" t="e">
        <f t="shared" ref="E4:E12" si="0">C4-F4</f>
        <v>#REF!</v>
      </c>
      <c r="F4" s="2" t="e">
        <f t="shared" ref="F4:F13" si="1">ROUNDUP($C$13/1000,0)</f>
        <v>#REF!</v>
      </c>
      <c r="G4" t="e">
        <f t="shared" ref="G4:G12" si="2">$D$13-E4</f>
        <v>#REF!</v>
      </c>
      <c r="H4" s="2" t="e">
        <f t="shared" ref="H4:H12" si="3">D4-C4</f>
        <v>#REF!</v>
      </c>
    </row>
    <row r="5" spans="2:8">
      <c r="B5" s="1" t="s">
        <v>37</v>
      </c>
      <c r="C5" s="2" t="e">
        <f>Music_Entertainment_Total_est</f>
        <v>#REF!</v>
      </c>
      <c r="D5" s="2" t="e">
        <f>Music_Entertainment_Total_act</f>
        <v>#REF!</v>
      </c>
      <c r="E5" s="2" t="e">
        <f t="shared" si="0"/>
        <v>#REF!</v>
      </c>
      <c r="F5" s="2" t="e">
        <f t="shared" si="1"/>
        <v>#REF!</v>
      </c>
      <c r="G5" t="e">
        <f t="shared" si="2"/>
        <v>#REF!</v>
      </c>
      <c r="H5" s="2" t="e">
        <f t="shared" si="3"/>
        <v>#REF!</v>
      </c>
    </row>
    <row r="6" spans="2:8">
      <c r="B6" s="1" t="s">
        <v>25</v>
      </c>
      <c r="C6" s="2" t="e">
        <f>Printing__Stationery_Total_est</f>
        <v>#REF!</v>
      </c>
      <c r="D6" s="2" t="e">
        <f>Printing__Stationery_Total_act</f>
        <v>#REF!</v>
      </c>
      <c r="E6" s="2" t="e">
        <f t="shared" si="0"/>
        <v>#REF!</v>
      </c>
      <c r="F6" s="2" t="e">
        <f t="shared" si="1"/>
        <v>#REF!</v>
      </c>
      <c r="G6" t="e">
        <f t="shared" si="2"/>
        <v>#REF!</v>
      </c>
      <c r="H6" s="2" t="e">
        <f t="shared" si="3"/>
        <v>#REF!</v>
      </c>
    </row>
    <row r="7" spans="2:8">
      <c r="B7" s="1" t="s">
        <v>13</v>
      </c>
      <c r="C7" s="2" t="e">
        <f>Photography_Total_est</f>
        <v>#REF!</v>
      </c>
      <c r="D7" s="2" t="e">
        <f>Photography_Total_act</f>
        <v>#REF!</v>
      </c>
      <c r="E7" s="2" t="e">
        <f t="shared" si="0"/>
        <v>#REF!</v>
      </c>
      <c r="F7" s="2" t="e">
        <f t="shared" si="1"/>
        <v>#REF!</v>
      </c>
      <c r="G7" t="e">
        <f t="shared" si="2"/>
        <v>#REF!</v>
      </c>
      <c r="H7" s="2" t="e">
        <f t="shared" si="3"/>
        <v>#REF!</v>
      </c>
    </row>
    <row r="8" spans="2:8">
      <c r="B8" s="1" t="s">
        <v>1</v>
      </c>
      <c r="C8" s="2" t="e">
        <f>Decorations_Total_est</f>
        <v>#REF!</v>
      </c>
      <c r="D8" s="2" t="e">
        <f>Decorations_Total_act</f>
        <v>#REF!</v>
      </c>
      <c r="E8" s="2" t="e">
        <f t="shared" si="0"/>
        <v>#REF!</v>
      </c>
      <c r="F8" s="2" t="e">
        <f t="shared" si="1"/>
        <v>#REF!</v>
      </c>
      <c r="G8" t="e">
        <f t="shared" si="2"/>
        <v>#REF!</v>
      </c>
      <c r="H8" s="2" t="e">
        <f t="shared" si="3"/>
        <v>#REF!</v>
      </c>
    </row>
    <row r="9" spans="2:8">
      <c r="B9" s="1" t="s">
        <v>2</v>
      </c>
      <c r="C9" s="2" t="e">
        <f>Flowers_Total_est</f>
        <v>#REF!</v>
      </c>
      <c r="D9" s="2" t="e">
        <f>Flowers_Total_act</f>
        <v>#REF!</v>
      </c>
      <c r="E9" s="2" t="e">
        <f t="shared" si="0"/>
        <v>#REF!</v>
      </c>
      <c r="F9" s="2" t="e">
        <f t="shared" si="1"/>
        <v>#REF!</v>
      </c>
      <c r="G9" t="e">
        <f t="shared" si="2"/>
        <v>#REF!</v>
      </c>
      <c r="H9" s="2" t="e">
        <f t="shared" si="3"/>
        <v>#REF!</v>
      </c>
    </row>
    <row r="10" spans="2:8">
      <c r="B10" s="1" t="s">
        <v>6</v>
      </c>
      <c r="C10" s="2" t="e">
        <f>Gifts_Total_est</f>
        <v>#REF!</v>
      </c>
      <c r="D10" s="2" t="e">
        <f>Gifts_Total_act</f>
        <v>#REF!</v>
      </c>
      <c r="E10" s="2" t="e">
        <f t="shared" si="0"/>
        <v>#REF!</v>
      </c>
      <c r="F10" s="2" t="e">
        <f t="shared" si="1"/>
        <v>#REF!</v>
      </c>
      <c r="G10" t="e">
        <f t="shared" si="2"/>
        <v>#REF!</v>
      </c>
      <c r="H10" s="2" t="e">
        <f t="shared" si="3"/>
        <v>#REF!</v>
      </c>
    </row>
    <row r="11" spans="2:8">
      <c r="B11" s="1" t="s">
        <v>38</v>
      </c>
      <c r="C11" s="2" t="e">
        <f>Travel_Transportation_Total_est</f>
        <v>#REF!</v>
      </c>
      <c r="D11" s="2" t="e">
        <f>Travel_Transportation_Total_act</f>
        <v>#REF!</v>
      </c>
      <c r="E11" s="2" t="e">
        <f t="shared" si="0"/>
        <v>#REF!</v>
      </c>
      <c r="F11" s="2" t="e">
        <f t="shared" si="1"/>
        <v>#REF!</v>
      </c>
      <c r="G11" t="e">
        <f t="shared" si="2"/>
        <v>#REF!</v>
      </c>
      <c r="H11" s="2" t="e">
        <f t="shared" si="3"/>
        <v>#REF!</v>
      </c>
    </row>
    <row r="12" spans="2:8">
      <c r="B12" s="1" t="s">
        <v>26</v>
      </c>
      <c r="C12" s="2" t="e">
        <f>Other_Expenses_Total_est</f>
        <v>#REF!</v>
      </c>
      <c r="D12" s="2" t="e">
        <f>Other_Expenses_Total_act</f>
        <v>#REF!</v>
      </c>
      <c r="E12" s="2" t="e">
        <f t="shared" si="0"/>
        <v>#REF!</v>
      </c>
      <c r="F12" s="2" t="e">
        <f t="shared" si="1"/>
        <v>#REF!</v>
      </c>
      <c r="G12" t="e">
        <f t="shared" si="2"/>
        <v>#REF!</v>
      </c>
      <c r="H12" s="2" t="e">
        <f t="shared" si="3"/>
        <v>#REF!</v>
      </c>
    </row>
    <row r="13" spans="2:8">
      <c r="B13" s="1" t="s">
        <v>49</v>
      </c>
      <c r="C13" t="e">
        <f>MAX(C3:D12)</f>
        <v>#REF!</v>
      </c>
      <c r="D13" t="e">
        <f>MAX(C3:D12)</f>
        <v>#REF!</v>
      </c>
      <c r="E13" s="2"/>
      <c r="F13" s="2" t="e">
        <f t="shared" si="1"/>
        <v>#REF!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291512c1ee715ab617f4c07df79fc1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8256c27c40ca5c40ce1cf6c44f0205df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B003E55-A058-4482-869F-A15E2C27C87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5E13C71-0C05-4E1A-A8C6-0456608147F3}">
  <ds:schemaRefs>
    <ds:schemaRef ds:uri="http://purl.org/dc/elements/1.1/"/>
    <ds:schemaRef ds:uri="http://schemas.microsoft.com/office/2006/documentManagement/types"/>
    <ds:schemaRef ds:uri="http://purl.org/dc/terms/"/>
    <ds:schemaRef ds:uri="71af3243-3dd4-4a8d-8c0d-dd76da1f02a5"/>
    <ds:schemaRef ds:uri="http://www.w3.org/XML/1998/namespace"/>
    <ds:schemaRef ds:uri="http://schemas.microsoft.com/office/infopath/2007/PartnerControls"/>
    <ds:schemaRef ds:uri="16c05727-aa75-4e4a-9b5f-8a80a1165891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3297F6AF-8567-4A7F-ADAD-53D10066A8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Wedding Budget</vt:lpstr>
      <vt:lpstr>Expenses</vt:lpstr>
      <vt:lpstr>Calculations</vt:lpstr>
      <vt:lpstr>Expenses!Print_Area</vt:lpstr>
      <vt:lpstr>'Wedding Budget'!Print_Area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2018-10-22T16:24:34Z</dcterms:created>
  <dcterms:modified xsi:type="dcterms:W3CDTF">2022-10-10T20:06:19Z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